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975" documentId="120_S{2AC9BD13-BADA-5192-A53E-5A8FF88502F6}" xr6:coauthVersionLast="47" xr6:coauthVersionMax="47" xr10:uidLastSave="{1A419B0A-5A44-4C10-A2E0-B9E3669247B0}"/>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L6" i="2"/>
  <c r="L2" i="9"/>
  <c r="J2" i="9"/>
  <c r="I2" i="9"/>
  <c r="G2" i="9"/>
  <c r="B4" i="9"/>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9" i="1"/>
  <c r="G9" i="1"/>
  <c r="I9" i="1"/>
  <c r="J9" i="1"/>
  <c r="L9" i="1"/>
  <c r="B10" i="1"/>
  <c r="G10" i="1"/>
  <c r="I10" i="1"/>
  <c r="J10" i="1"/>
  <c r="L10" i="1"/>
  <c r="B11" i="1"/>
  <c r="G11" i="1"/>
  <c r="I11" i="1"/>
  <c r="J11" i="1"/>
  <c r="L11"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<sst xmlns="http://schemas.openxmlformats.org/spreadsheetml/2006/main" count="180309" uniqueCount="39141">
  <si>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</si>
  <si>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</si>
  <si>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</si>
  <si>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</si>
  <si>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</si>
  <si>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</si>
  <si>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</si>
  <si>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</si>
  <si>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</si>
  <si>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</si>
  <si>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</si>
  <si>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</si>
  <si>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</si>
  <si>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</si>
  <si>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</si>
  <si>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</si>
  <si>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</si>
  <si>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</si>
  <si>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</si>
  <si>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</si>
  <si>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</si>
  <si>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</si>
  <si>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</si>
  <si>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</si>
  <si>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</si>
  <si>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</si>
  <si>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</si>
  <si>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</si>
  <si>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</si>
  <si>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</si>
  <si>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</si>
  <si>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</si>
  <si>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</si>
  <si>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</si>
  <si>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</si>
  <si>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</si>
  <si>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</si>
  <si>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</si>
  <si>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</si>
  <si>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</si>
  <si>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</si>
  <si>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</si>
  <si>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</si>
  <si>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</si>
  <si>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</si>
  <si>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</si>
  <si>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</si>
  <si>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</si>
  <si>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</si>
  <si>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</si>
  <si>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</si>
  <si>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</si>
  <si>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</si>
  <si>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</si>
  <si>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</si>
  <si>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</si>
  <si>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</si>
  <si>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</si>
  <si>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</si>
  <si>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</si>
  <si>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</si>
  <si>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</si>
  <si>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</si>
  <si>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</si>
  <si>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</si>
  <si>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</si>
  <si>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</si>
  <si>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</si>
  <si>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</si>
  <si>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</si>
  <si>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</si>
  <si>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</si>
  <si>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</si>
  <si>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</si>
  <si>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</si>
  <si>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</si>
  <si>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</si>
  <si>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</si>
  <si>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</si>
  <si>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</si>
  <si>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</si>
  <si>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</si>
  <si>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</si>
  <si>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</si>
  <si>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</si>
  <si>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</si>
  <si>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</si>
  <si>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</si>
  <si>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</si>
  <si>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</si>
  <si>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</si>
  <si>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</si>
  <si>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</si>
  <si>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</si>
  <si>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</si>
  <si>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</si>
  <si>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</si>
  <si>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</si>
  <si>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</si>
  <si>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</si>
  <si>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</si>
  <si>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</si>
  <si>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</si>
  <si>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</si>
  <si>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</si>
  <si>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</si>
  <si>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</si>
  <si>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</si>
  <si>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</si>
  <si>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</si>
  <si>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</si>
  <si>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</si>
  <si>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</si>
  <si>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</si>
  <si>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</si>
  <si>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</si>
  <si>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</si>
  <si>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</si>
  <si>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</si>
  <si>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</si>
  <si>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</si>
  <si>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</si>
  <si>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</si>
  <si>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</si>
  <si>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</si>
  <si>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</si>
  <si>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</si>
  <si>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</si>
  <si>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</si>
  <si>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</si>
  <si>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</si>
  <si>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</si>
  <si>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</si>
  <si>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</si>
  <si>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</si>
  <si>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</si>
  <si>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</si>
  <si>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</si>
  <si>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</si>
  <si>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</si>
  <si>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</si>
  <si>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</si>
  <si>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</si>
  <si>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</si>
  <si>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</si>
  <si>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</si>
  <si>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</si>
  <si>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</si>
  <si>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</si>
  <si>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</si>
  <si>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</si>
  <si>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</si>
  <si>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</si>
  <si>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</si>
  <si>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</si>
  <si>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</si>
  <si>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</si>
  <si>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</si>
  <si>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</si>
  <si>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</si>
  <si>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</si>
  <si>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</si>
  <si>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</si>
  <si>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</si>
  <si>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</si>
  <si>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</si>
  <si>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</si>
  <si>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</si>
  <si>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</si>
  <si>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</si>
  <si>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</si>
  <si>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</si>
  <si>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</si>
  <si>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</si>
  <si>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</si>
  <si>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</si>
  <si>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</si>
  <si>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</si>
  <si>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</si>
  <si>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</si>
  <si>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</si>
  <si>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</si>
  <si>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</si>
  <si>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</si>
  <si>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</si>
  <si>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</si>
  <si>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</si>
  <si>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</si>
  <si>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</si>
  <si>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</si>
  <si>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</si>
  <si>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</si>
  <si>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</si>
  <si>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</si>
  <si>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</si>
  <si>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</si>
  <si>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</si>
  <si>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</si>
  <si>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</si>
  <si>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</si>
  <si>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</si>
  <si>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</si>
  <si>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</si>
  <si>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</si>
  <si>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</si>
  <si>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</si>
  <si>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</si>
  <si>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</si>
  <si>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</si>
  <si>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</si>
  <si>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</si>
  <si>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</si>
  <si>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</si>
  <si>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</si>
  <si>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</si>
  <si>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</si>
  <si>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</si>
  <si>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</si>
  <si>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</si>
  <si>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</si>
  <si>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</si>
  <si>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</si>
  <si>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</si>
  <si>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</si>
  <si>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</si>
  <si>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</si>
  <si>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</si>
  <si>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</si>
  <si>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</si>
  <si>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</si>
  <si>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</si>
  <si>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</si>
  <si>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</si>
  <si>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</si>
  <si>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</si>
  <si>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</si>
  <si>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</si>
  <si>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</si>
  <si>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</si>
  <si>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</si>
  <si>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</si>
  <si>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</si>
  <si>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</si>
  <si>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</si>
  <si>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</si>
  <si>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</si>
  <si>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</si>
  <si>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</si>
  <si>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</si>
  <si>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</si>
  <si>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</si>
  <si>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</si>
  <si>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</si>
  <si>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</si>
  <si>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</si>
  <si>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</si>
  <si>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</si>
  <si>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</si>
  <si>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</si>
  <si>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</si>
  <si>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</si>
  <si>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</si>
  <si>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</si>
  <si>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</si>
  <si>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</si>
  <si>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</si>
  <si>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</si>
  <si>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</si>
  <si>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</si>
  <si>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</si>
  <si>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</si>
  <si>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</si>
  <si>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</si>
  <si>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</si>
  <si>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</si>
  <si>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</si>
  <si>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</si>
  <si>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</si>
  <si>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</si>
  <si>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</si>
  <si>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</si>
  <si>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</si>
  <si>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</si>
  <si>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</si>
  <si>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</si>
  <si>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</si>
  <si>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</si>
  <si>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</si>
  <si>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</si>
  <si>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</si>
  <si>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</si>
  <si>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</si>
  <si>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</si>
  <si>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</si>
  <si>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</si>
  <si>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</si>
  <si>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</si>
  <si>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</si>
  <si>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</si>
  <si>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</si>
  <si>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</si>
  <si>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</si>
  <si>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</si>
  <si>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</si>
  <si>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</si>
  <si>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</si>
  <si>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</si>
  <si>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</si>
  <si>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</si>
  <si>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</si>
  <si>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</si>
  <si>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</si>
  <si>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</si>
  <si>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</si>
  <si>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</si>
  <si>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</si>
  <si>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</si>
  <si>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</si>
  <si>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</si>
  <si>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</si>
  <si>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</si>
  <si>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</si>
  <si>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</si>
  <si>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</si>
  <si>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</si>
  <si>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</si>
  <si>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</si>
  <si>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</si>
  <si>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</si>
  <si>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</si>
  <si>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</si>
  <si>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</si>
  <si>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</si>
  <si>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</si>
  <si>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</si>
  <si>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</si>
  <si>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</si>
  <si>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</si>
  <si>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</si>
  <si>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</si>
  <si>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</si>
  <si>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</si>
  <si>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</si>
  <si>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</si>
  <si>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</si>
  <si>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</si>
  <si>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</si>
  <si>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</si>
  <si>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</si>
  <si>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</si>
  <si>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</si>
  <si>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</si>
  <si>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</si>
  <si>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</si>
  <si>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</si>
  <si>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</si>
  <si>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</si>
  <si>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</si>
  <si>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</si>
  <si>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</si>
  <si>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</si>
  <si>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</si>
  <si>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</si>
  <si>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</si>
  <si>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</si>
  <si>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</si>
  <si>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</si>
  <si>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</si>
  <si>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</si>
  <si>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</si>
  <si>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</si>
  <si>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</si>
  <si>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</si>
  <si>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</si>
  <si>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</si>
  <si>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</si>
  <si>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</si>
  <si>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</si>
  <si>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</si>
  <si>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</si>
  <si>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</si>
  <si>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</si>
  <si>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</si>
  <si>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</si>
  <si>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</si>
  <si>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</si>
  <si>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</si>
  <si>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</si>
  <si>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</si>
  <si>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</si>
  <si>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</si>
  <si>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</si>
  <si>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</si>
  <si>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</si>
  <si>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</si>
  <si>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</si>
  <si>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</si>
  <si>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</si>
  <si>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</si>
  <si>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</si>
  <si>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</si>
  <si>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</si>
  <si>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</si>
  <si>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</si>
  <si>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</si>
  <si>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</si>
  <si>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</si>
  <si>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</si>
  <si>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</si>
  <si>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</si>
  <si>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</si>
  <si>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</si>
  <si>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</si>
  <si>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</si>
  <si>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</si>
  <si>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</si>
  <si>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</si>
  <si>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</si>
  <si>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</si>
  <si>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</si>
  <si>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</si>
  <si>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</si>
  <si>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</si>
  <si>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</si>
  <si>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</si>
  <si>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</si>
  <si>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</si>
  <si>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</si>
  <si>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</si>
  <si>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</si>
  <si>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</si>
  <si>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</si>
  <si>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</si>
  <si>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</si>
  <si>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</si>
  <si>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</si>
  <si>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</si>
  <si>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</si>
  <si>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</si>
  <si>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</si>
  <si>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</si>
  <si>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</si>
  <si>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</si>
  <si>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</si>
  <si>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</si>
  <si>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</si>
  <si>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</si>
  <si>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</si>
  <si>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</si>
  <si>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</si>
  <si>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</si>
  <si>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</si>
  <si>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</si>
  <si>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</si>
  <si>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</si>
  <si>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</si>
  <si>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</si>
  <si>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</si>
  <si>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</si>
  <si>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</si>
  <si>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</si>
  <si>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</si>
  <si>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</si>
  <si>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</si>
  <si>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</si>
  <si>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</si>
  <si>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</si>
  <si>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</si>
  <si>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</si>
  <si>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</si>
  <si>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</si>
  <si>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</si>
  <si>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</si>
  <si>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</si>
  <si>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</si>
  <si>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</si>
  <si>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</si>
  <si>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</si>
  <si>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</si>
  <si>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</si>
  <si>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</si>
  <si>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</si>
  <si>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</si>
  <si>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</si>
  <si>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</si>
  <si>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</si>
  <si>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</si>
  <si>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</si>
  <si>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</si>
  <si>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</si>
  <si>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</si>
  <si>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</si>
  <si>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</si>
  <si>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</si>
  <si>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</si>
  <si>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</si>
  <si>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</si>
  <si>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</si>
  <si>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</si>
  <si>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</si>
  <si>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</si>
  <si>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</si>
  <si>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</si>
  <si>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</si>
  <si>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</si>
  <si>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</si>
  <si>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</si>
  <si>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</si>
  <si>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</si>
  <si>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</si>
  <si>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</si>
  <si>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</si>
  <si>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</si>
  <si>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</si>
  <si>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</si>
  <si>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</si>
  <si>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</si>
  <si>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</si>
  <si>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</si>
  <si>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</si>
  <si>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</si>
  <si>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</si>
  <si>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</si>
  <si>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</si>
  <si>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</si>
  <si>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</si>
  <si>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</si>
  <si>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</si>
  <si>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</si>
  <si>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</si>
  <si>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</si>
  <si>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</si>
  <si>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</si>
  <si>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</si>
  <si>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</si>
  <si>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</si>
  <si>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</si>
  <si>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</si>
  <si>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</si>
  <si>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</si>
  <si>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</si>
  <si>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</si>
  <si>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</si>
  <si>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</si>
  <si>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</si>
  <si>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</si>
  <si>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</si>
  <si>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</si>
  <si>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</si>
  <si>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</si>
  <si>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</si>
  <si>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</si>
  <si>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</si>
  <si>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</si>
  <si>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</si>
  <si>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</si>
  <si>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</si>
  <si>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</si>
  <si>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</si>
  <si>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</si>
  <si>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</si>
  <si>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</si>
  <si>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</si>
  <si>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</si>
  <si>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</si>
  <si>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</si>
  <si>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</si>
  <si>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</si>
  <si>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</si>
  <si>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</si>
  <si>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</si>
  <si>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</si>
  <si>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</si>
  <si>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</si>
  <si>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</si>
  <si>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</si>
  <si>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</si>
  <si>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</si>
  <si>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</si>
  <si>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</si>
  <si>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</si>
  <si>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</si>
  <si>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</si>
  <si>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</si>
  <si>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</si>
  <si>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</si>
  <si>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</si>
  <si>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</si>
  <si>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</si>
  <si>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</si>
  <si>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</si>
  <si>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</si>
  <si>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</si>
  <si>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</si>
  <si>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</si>
  <si>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</si>
  <si>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</si>
  <si>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</si>
  <si>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</si>
  <si>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</si>
  <si>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</si>
  <si>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</si>
  <si>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</si>
  <si>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</si>
  <si>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</si>
  <si>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</si>
  <si>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</si>
  <si>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</si>
  <si>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</si>
  <si>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</si>
  <si>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</si>
  <si>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</si>
  <si>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</si>
  <si>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</si>
  <si>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</si>
  <si>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</si>
  <si>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</si>
  <si>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</si>
  <si>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</si>
  <si>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</si>
  <si>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</si>
  <si>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</si>
  <si>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</si>
  <si>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</si>
  <si>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</si>
  <si>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</si>
  <si>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</si>
  <si>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</si>
  <si>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</si>
  <si>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</si>
  <si>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</si>
  <si>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</si>
  <si>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</si>
  <si>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</si>
  <si>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</si>
  <si>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</si>
  <si>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</si>
  <si>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</si>
  <si>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</si>
  <si>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</si>
  <si>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</si>
  <si>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</si>
  <si>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</si>
  <si>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</si>
  <si>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</si>
  <si>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</si>
  <si>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</si>
  <si>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</si>
  <si>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</si>
  <si>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</si>
  <si>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</si>
  <si>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</si>
  <si>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</si>
  <si>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</si>
  <si>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</si>
  <si>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</si>
  <si>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</si>
  <si>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</si>
  <si>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</si>
  <si>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</si>
  <si>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</si>
  <si>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</si>
  <si>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</si>
  <si>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</si>
  <si>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</si>
  <si>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</si>
  <si>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</si>
  <si>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</si>
  <si>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</si>
  <si>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</si>
  <si>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</si>
  <si>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</si>
  <si>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</si>
  <si>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</si>
  <si>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</si>
  <si>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</si>
  <si>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</si>
  <si>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</si>
  <si>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</si>
  <si>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</si>
  <si>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</si>
  <si>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</si>
  <si>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</si>
  <si>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</si>
  <si>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</si>
  <si>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</si>
  <si>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</si>
  <si>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</si>
  <si>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</si>
  <si>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</si>
  <si>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</si>
  <si>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</si>
  <si>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</si>
  <si>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</si>
  <si>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</si>
  <si>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</si>
  <si>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</si>
  <si>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</si>
  <si>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</si>
  <si>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</si>
  <si>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</si>
  <si>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</si>
  <si>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</si>
  <si>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</si>
  <si>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</si>
  <si>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</si>
  <si>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</si>
  <si>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</si>
  <si>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</si>
  <si>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</si>
  <si>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</si>
  <si>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</si>
  <si>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</si>
  <si>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</si>
  <si>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</si>
  <si>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</si>
  <si>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</si>
  <si>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</si>
  <si>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</si>
  <si>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</si>
  <si>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</si>
  <si>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</si>
  <si>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</si>
  <si>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</si>
  <si>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</si>
  <si>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</si>
  <si>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</si>
  <si>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</si>
  <si>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</si>
  <si>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</si>
  <si>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</si>
  <si>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</si>
  <si>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</si>
  <si>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</si>
  <si>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</si>
  <si>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</si>
  <si>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</si>
  <si>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</si>
  <si>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</si>
  <si>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</si>
  <si>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</si>
  <si>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</si>
  <si>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</si>
  <si>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</si>
  <si>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</si>
  <si>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</si>
  <si>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</si>
  <si>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</si>
  <si>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</si>
  <si>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</si>
  <si>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</si>
  <si>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</si>
  <si>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</si>
  <si>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</si>
  <si>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</si>
  <si>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</si>
  <si>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</si>
  <si>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</si>
  <si>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</si>
  <si>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</si>
  <si>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</si>
  <si>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</si>
  <si>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</si>
  <si>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</si>
  <si>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</si>
  <si>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</si>
  <si>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</si>
  <si>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</si>
  <si>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</si>
  <si>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</si>
  <si>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</si>
  <si>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</si>
  <si>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</si>
  <si>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</si>
  <si>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</si>
  <si>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</si>
  <si>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</si>
  <si>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</si>
  <si>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</si>
  <si>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</si>
  <si>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</si>
  <si>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</si>
  <si>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</si>
  <si>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</si>
  <si>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</si>
  <si>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</si>
  <si>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</si>
  <si>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</si>
  <si>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</si>
  <si>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</si>
  <si>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</si>
  <si>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</si>
  <si>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</si>
  <si>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</si>
  <si>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</si>
  <si>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</si>
  <si>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</si>
  <si>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</si>
  <si>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</si>
  <si>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</si>
  <si>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</si>
  <si>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</si>
  <si>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</si>
  <si>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</si>
  <si>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</si>
  <si>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</si>
  <si>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</si>
  <si>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</si>
  <si>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</si>
  <si>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</si>
  <si>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</si>
  <si>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</si>
  <si>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</si>
  <si>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</si>
  <si>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</si>
  <si>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</si>
  <si>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</si>
  <si>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</si>
  <si>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</si>
  <si>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</si>
  <si>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</si>
  <si>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</si>
  <si>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</si>
  <si>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</si>
  <si>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</si>
  <si>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</si>
  <si>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</si>
  <si>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</si>
  <si>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</si>
  <si>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</si>
  <si>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</si>
  <si>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</si>
  <si>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</si>
  <si>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</si>
  <si>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</si>
  <si>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</si>
  <si>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</si>
  <si>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</si>
  <si>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</si>
  <si>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</si>
  <si>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</si>
  <si>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</si>
  <si>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</si>
  <si>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</si>
  <si>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</si>
  <si>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</si>
  <si>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</si>
  <si>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</si>
  <si>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</si>
  <si>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</si>
  <si>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</si>
  <si>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</si>
  <si>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</si>
  <si>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</si>
  <si>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</si>
  <si>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</si>
  <si>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</si>
  <si>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</si>
  <si>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</si>
  <si>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</si>
  <si>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</si>
  <si>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</si>
  <si>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</si>
  <si>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</si>
  <si>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</si>
  <si>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</si>
  <si>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</si>
  <si>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</si>
  <si>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</si>
  <si>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</si>
  <si>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</si>
  <si>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</si>
  <si>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</si>
  <si>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</si>
  <si>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</si>
  <si>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</si>
  <si>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</si>
  <si>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</si>
  <si>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</si>
  <si>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</si>
  <si>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</si>
  <si>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</si>
  <si>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</si>
  <si>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</si>
  <si>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</si>
  <si>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</si>
  <si>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</si>
  <si>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</si>
  <si>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</si>
  <si>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</si>
  <si>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</si>
  <si>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</si>
  <si>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</si>
  <si>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</si>
  <si>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</si>
  <si>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</si>
  <si>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</si>
  <si>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</si>
  <si>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</si>
  <si>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</si>
  <si>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</si>
  <si>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</si>
  <si>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</si>
  <si>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</si>
  <si>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</si>
  <si>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</si>
  <si>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</si>
  <si>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</si>
  <si>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</si>
  <si>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</si>
  <si>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</si>
  <si>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</si>
  <si>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</si>
  <si>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</si>
  <si>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</si>
  <si>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</si>
  <si>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</si>
  <si>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</si>
  <si>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</si>
  <si>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</si>
  <si>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</si>
  <si>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</si>
  <si>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</si>
  <si>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</si>
  <si>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</si>
  <si>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</si>
  <si>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</si>
  <si>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</si>
  <si>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</si>
  <si>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</si>
  <si>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</si>
  <si>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</si>
  <si>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</si>
  <si>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</si>
  <si>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</si>
  <si>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</si>
  <si>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</si>
  <si>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</si>
  <si>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</si>
  <si>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</si>
  <si>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</si>
  <si>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</si>
  <si>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</si>
  <si>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</si>
  <si>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</si>
  <si>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</si>
  <si>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</si>
  <si>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</si>
  <si>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</si>
  <si>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</si>
  <si>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</si>
  <si>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</si>
  <si>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</si>
  <si>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</si>
  <si>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</si>
  <si>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</si>
  <si>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</si>
  <si>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</si>
  <si>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</si>
  <si>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</si>
  <si>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</si>
  <si>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</si>
  <si>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</si>
  <si>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</si>
  <si>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</si>
  <si>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</si>
  <si>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</si>
  <si>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</si>
  <si>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</si>
  <si>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</si>
  <si>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</si>
  <si>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</si>
  <si>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</si>
  <si>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</si>
  <si>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</si>
  <si>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</si>
  <si>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</si>
  <si>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</si>
  <si>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</si>
  <si>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</si>
  <si>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</si>
  <si>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</si>
  <si>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</si>
  <si>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</si>
  <si>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</si>
  <si>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</si>
  <si>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</si>
  <si>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</si>
  <si>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</si>
  <si>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</si>
  <si>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</si>
  <si>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</si>
  <si>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</si>
  <si>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</si>
  <si>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</si>
  <si>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</si>
  <si>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</si>
  <si>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</si>
  <si>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</si>
  <si>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</si>
  <si>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</si>
  <si>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</si>
  <si>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</si>
  <si>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</si>
  <si>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</si>
  <si>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</si>
  <si>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</si>
  <si>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</si>
  <si>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</si>
  <si>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</si>
  <si>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</si>
  <si>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</si>
  <si>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</si>
  <si>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</si>
  <si>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</si>
  <si>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</si>
  <si>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</si>
  <si>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</si>
  <si>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</si>
  <si>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</si>
  <si>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</si>
  <si>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</si>
  <si>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</si>
  <si>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</si>
  <si>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</si>
  <si>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</si>
  <si>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</si>
  <si>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</si>
  <si>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</si>
  <si>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</si>
  <si>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</si>
  <si>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</si>
  <si>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</si>
  <si>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</si>
  <si>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</si>
  <si>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</si>
  <si>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</si>
  <si>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</si>
  <si>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</si>
  <si>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</si>
  <si>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</si>
  <si>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</si>
  <si>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</si>
  <si>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</si>
  <si>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</si>
  <si>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</si>
  <si>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</si>
  <si>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</si>
  <si>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</si>
  <si>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</si>
  <si>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</si>
  <si>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</si>
  <si>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</si>
  <si>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</si>
  <si>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</si>
  <si>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</si>
  <si>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</si>
  <si>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</si>
  <si>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</si>
  <si>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</si>
  <si>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</si>
  <si>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</si>
  <si>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</si>
  <si>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</si>
  <si>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</si>
  <si>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</si>
  <si>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</si>
  <si>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</si>
  <si>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</si>
  <si>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</si>
  <si>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</si>
  <si>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</si>
  <si>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</si>
  <si>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</si>
  <si>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</si>
  <si>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</si>
  <si>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</si>
  <si>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</si>
  <si>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</si>
  <si>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</si>
  <si>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</si>
  <si>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</si>
  <si>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</si>
  <si>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</si>
  <si>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</si>
  <si>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</si>
  <si>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</si>
  <si>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</si>
  <si>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</si>
  <si>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</si>
  <si>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</si>
  <si>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</si>
  <si>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</si>
  <si>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</si>
  <si>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</si>
  <si>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</si>
  <si>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</si>
  <si>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</si>
  <si>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</si>
  <si>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</si>
  <si>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</si>
  <si>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</si>
  <si>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</si>
  <si>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</si>
  <si>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</si>
  <si>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</si>
  <si>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</si>
  <si>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</si>
  <si>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</si>
  <si>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</si>
  <si>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</si>
  <si>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</si>
  <si>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</si>
  <si>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</si>
  <si>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</si>
  <si>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</si>
  <si>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</si>
  <si>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</si>
  <si>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</si>
  <si>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</si>
  <si>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</si>
  <si>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</si>
  <si>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</si>
  <si>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</si>
  <si>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</si>
  <si>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</si>
  <si>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</si>
  <si>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</si>
  <si>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</si>
  <si>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</si>
  <si>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</si>
  <si>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</si>
  <si>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</si>
  <si>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</si>
  <si>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</si>
  <si>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</si>
  <si>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</si>
  <si>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</si>
  <si>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</si>
  <si>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</si>
  <si>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</si>
  <si>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</si>
  <si>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</si>
  <si>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</si>
  <si>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</si>
  <si>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</si>
  <si>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</si>
  <si>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</si>
  <si>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</si>
  <si>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</si>
  <si>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</si>
  <si>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</si>
  <si>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</si>
  <si>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</si>
  <si>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</si>
  <si>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</si>
  <si>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</si>
  <si>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</si>
  <si>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</si>
  <si>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</si>
  <si>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</si>
  <si>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</si>
  <si>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</si>
  <si>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</si>
  <si>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</si>
  <si>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</si>
  <si>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</si>
  <si>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</si>
  <si>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</si>
  <si>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</si>
  <si>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</si>
  <si>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</si>
  <si>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</si>
  <si>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</si>
  <si>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</si>
  <si>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</si>
  <si>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</si>
  <si>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</si>
  <si>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</si>
  <si>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</si>
  <si>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</si>
  <si>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</si>
  <si>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</si>
  <si>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</si>
  <si>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</si>
  <si>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</si>
  <si>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</si>
  <si>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</si>
  <si>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</si>
  <si>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</si>
  <si>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</si>
  <si>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</si>
  <si>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</si>
  <si>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</si>
  <si>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</si>
  <si>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</si>
  <si>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</si>
  <si>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</si>
  <si>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</si>
  <si>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</si>
  <si>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</si>
  <si>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</si>
  <si>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</si>
  <si>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</si>
  <si>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</si>
  <si>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</si>
  <si>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</si>
  <si>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</si>
  <si>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</si>
  <si>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</si>
  <si>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</si>
  <si>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</si>
  <si>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</si>
  <si>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</si>
  <si>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</si>
  <si>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</si>
  <si>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</si>
  <si>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</si>
  <si>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</si>
  <si>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</si>
  <si>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</si>
  <si>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</si>
  <si>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</si>
  <si>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</si>
  <si>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</si>
  <si>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</si>
  <si>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</si>
  <si>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</si>
  <si>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</si>
  <si>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</si>
  <si>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</si>
  <si>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</si>
  <si>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</si>
  <si>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</si>
  <si>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</si>
  <si>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</si>
  <si>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</si>
  <si>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</si>
  <si>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</si>
  <si>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</si>
  <si>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</si>
  <si>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</si>
  <si>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</si>
  <si>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</si>
  <si>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</si>
  <si>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</si>
  <si>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</si>
  <si>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</si>
  <si>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</si>
  <si>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</si>
  <si>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</si>
  <si>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</si>
  <si>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</si>
  <si>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</si>
  <si>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</si>
  <si>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</si>
  <si>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</si>
  <si>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</si>
  <si>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</si>
  <si>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</si>
  <si>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</si>
  <si>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</si>
  <si>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</si>
  <si>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</si>
  <si>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</si>
  <si>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</si>
  <si>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</si>
  <si>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</si>
  <si>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</si>
  <si>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</si>
  <si>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</si>
  <si>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</si>
  <si>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</si>
  <si>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</si>
  <si>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</si>
  <si>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</si>
  <si>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</si>
  <si>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</si>
  <si>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</si>
  <si>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</si>
  <si>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</si>
  <si>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</si>
  <si>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</si>
  <si>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</si>
  <si>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</si>
  <si>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</si>
  <si>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</si>
  <si>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</si>
  <si>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</si>
  <si>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</si>
  <si>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</si>
  <si>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</si>
  <si>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</si>
  <si>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</si>
  <si>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</si>
  <si>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</si>
  <si>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</si>
  <si>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</si>
  <si>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</si>
  <si>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</si>
  <si>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</si>
  <si>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</si>
  <si>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</si>
  <si>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</si>
  <si>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</si>
  <si>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</si>
  <si>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</si>
  <si>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</si>
  <si>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</si>
  <si>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</si>
  <si>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</si>
  <si>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</si>
  <si>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</si>
  <si>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</si>
  <si>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</si>
  <si>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</si>
  <si>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</si>
  <si>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</si>
  <si>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</si>
  <si>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</si>
  <si>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</si>
  <si>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</si>
  <si>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</si>
  <si>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</si>
  <si>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</si>
  <si>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</si>
  <si>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</si>
  <si>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</si>
  <si>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</si>
  <si>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</si>
  <si>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</si>
  <si>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</si>
  <si>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</si>
  <si>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</si>
  <si>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</si>
  <si>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</si>
  <si>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</si>
  <si>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</si>
  <si>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</si>
  <si>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</si>
  <si>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</si>
  <si>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</si>
  <si>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</si>
  <si>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</si>
  <si>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</si>
  <si>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</si>
  <si>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</si>
  <si>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</si>
  <si>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</si>
  <si>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</si>
  <si>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</si>
  <si>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</si>
  <si>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</si>
  <si>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</si>
  <si>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</si>
  <si>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</si>
  <si>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</si>
  <si>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</si>
  <si>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</si>
  <si>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</si>
  <si>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</si>
  <si>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</si>
  <si>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</si>
  <si>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</si>
  <si>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</si>
  <si>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</si>
  <si>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</si>
  <si>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</si>
  <si>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</si>
  <si>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</si>
  <si>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</si>
  <si>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</si>
  <si>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</si>
  <si>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</si>
  <si>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</si>
  <si>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</si>
  <si>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</si>
  <si>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</si>
  <si>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</si>
  <si>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</si>
  <si>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</si>
  <si>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</si>
  <si>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</si>
  <si>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</si>
  <si>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</si>
  <si>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</si>
  <si>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</si>
  <si>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</si>
  <si>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</si>
  <si>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</si>
  <si>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</si>
  <si>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</si>
  <si>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</si>
  <si>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</si>
  <si>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</si>
  <si>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</si>
  <si>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</si>
  <si>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</si>
  <si>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</si>
  <si>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</si>
  <si>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</si>
  <si>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</si>
  <si>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</si>
  <si>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</si>
  <si>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</si>
  <si>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</si>
  <si>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</si>
  <si>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</si>
  <si>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</si>
  <si>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</si>
  <si>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</si>
  <si>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</si>
  <si>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</si>
  <si>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</si>
  <si>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</si>
  <si>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</si>
  <si>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</si>
  <si>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</si>
  <si>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</si>
  <si>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</si>
  <si>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</si>
  <si>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</si>
  <si>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</si>
  <si>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</si>
  <si>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</si>
  <si>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</si>
  <si>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</si>
  <si>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</si>
  <si>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</si>
  <si>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</si>
  <si>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</si>
  <si>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</si>
  <si>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</si>
  <si>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</si>
  <si>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</si>
  <si>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</si>
  <si>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</si>
  <si>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</si>
  <si>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</si>
  <si>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</si>
  <si>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</si>
  <si>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</si>
  <si>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</si>
  <si>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</si>
  <si>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</si>
  <si>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</si>
  <si>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</si>
  <si>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</si>
  <si>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</si>
  <si>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</si>
  <si>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</si>
  <si>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</si>
  <si>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</si>
  <si>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</si>
  <si>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</si>
  <si>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</si>
  <si>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</si>
  <si>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</si>
  <si>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</si>
  <si>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</si>
  <si>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</si>
  <si>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</si>
  <si>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</si>
  <si>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</si>
  <si>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</si>
  <si>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</si>
  <si>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</si>
  <si>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</si>
  <si>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</si>
  <si>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</si>
  <si>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</si>
  <si>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</si>
  <si>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</si>
  <si>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</si>
  <si>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</si>
  <si>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</si>
  <si>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</si>
  <si>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</si>
  <si>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</si>
  <si>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</si>
  <si>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</si>
  <si>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</si>
  <si>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</si>
  <si>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</si>
  <si>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</si>
  <si>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</si>
  <si>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</si>
  <si>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</si>
  <si>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</si>
  <si>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</si>
  <si>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</si>
  <si>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</si>
  <si>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</si>
  <si>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</si>
  <si>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</si>
  <si>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</si>
  <si>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</si>
  <si>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</si>
  <si>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</si>
  <si>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</si>
  <si>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</si>
  <si>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</si>
  <si>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</si>
  <si>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</si>
  <si>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</si>
  <si>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</si>
  <si>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</si>
  <si>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</si>
  <si>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</si>
  <si>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</si>
  <si>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</si>
  <si>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</si>
  <si>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</si>
  <si>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</si>
  <si>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</si>
  <si>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</si>
  <si>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</si>
  <si>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</si>
  <si>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</si>
  <si>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</si>
  <si>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</si>
  <si>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</si>
  <si>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</si>
  <si>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</si>
  <si>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</si>
  <si>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</si>
  <si>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</si>
  <si>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</si>
  <si>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</si>
  <si>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</si>
  <si>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</si>
  <si>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</si>
  <si>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</si>
  <si>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</si>
  <si>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</si>
  <si>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</si>
  <si>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</si>
  <si>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</si>
  <si>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</si>
  <si>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</si>
  <si>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</si>
  <si>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</si>
  <si>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</si>
  <si>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</si>
  <si>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</si>
  <si>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</si>
  <si>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</si>
  <si>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</si>
  <si>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</si>
  <si>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</si>
  <si>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</si>
  <si>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</si>
  <si>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</si>
  <si>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</si>
  <si>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</si>
  <si>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</si>
  <si>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</si>
  <si>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</si>
  <si>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</si>
  <si>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</si>
  <si>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</si>
  <si>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</si>
  <si>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</si>
  <si>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</si>
  <si>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</si>
  <si>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</si>
  <si>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</si>
  <si>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</si>
  <si>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</si>
  <si>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</si>
  <si>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</si>
  <si>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</si>
  <si>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</si>
  <si>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</si>
  <si>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</si>
  <si>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</si>
  <si>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</si>
  <si>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</si>
  <si>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</si>
  <si>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</si>
  <si>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</si>
  <si>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</si>
  <si>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</si>
  <si>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</si>
  <si>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</si>
  <si>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</si>
  <si>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</si>
  <si>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</si>
  <si>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</si>
  <si>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</si>
  <si>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</si>
  <si>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</si>
  <si>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</si>
  <si>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</si>
  <si>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</si>
  <si>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</si>
  <si>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</si>
  <si>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</si>
  <si>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</si>
  <si>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</si>
  <si>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</si>
  <si>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</si>
  <si>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</si>
  <si>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</si>
  <si>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</si>
  <si>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</si>
  <si>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</si>
  <si>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</si>
  <si>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</si>
  <si>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</si>
  <si>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</si>
  <si>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</si>
  <si>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</si>
  <si>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</si>
  <si>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</si>
  <si>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</si>
  <si>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</si>
  <si>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</si>
  <si>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</si>
  <si>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</si>
  <si>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</si>
  <si>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</si>
  <si>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</si>
  <si>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</si>
  <si>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</si>
  <si>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</si>
  <si>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</si>
  <si>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</si>
  <si>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</si>
  <si>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</si>
  <si>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</si>
  <si>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</si>
  <si>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</si>
  <si>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</si>
  <si>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</si>
  <si>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</si>
  <si>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</si>
  <si>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</si>
  <si>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</si>
  <si>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</si>
  <si>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</si>
  <si>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</si>
  <si>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</si>
  <si>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</si>
  <si>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</si>
  <si>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</si>
  <si>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</si>
  <si>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</si>
  <si>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</si>
  <si>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</si>
  <si>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</si>
  <si>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</si>
  <si>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</si>
  <si>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</si>
  <si>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</si>
  <si>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</si>
  <si>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</si>
  <si>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</si>
  <si>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</si>
  <si>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</si>
  <si>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</si>
  <si>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</si>
  <si>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</si>
  <si>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</si>
  <si>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</si>
  <si>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</si>
  <si>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</si>
  <si>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</si>
  <si>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</si>
  <si>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</si>
  <si>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</si>
  <si>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</si>
  <si>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</si>
  <si>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</si>
  <si>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</si>
  <si>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</si>
  <si>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</si>
  <si>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</si>
  <si>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</si>
  <si>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</si>
  <si>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</si>
  <si>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</si>
  <si>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</si>
  <si>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</si>
  <si>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</si>
  <si>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</si>
  <si>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</si>
  <si>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</si>
  <si>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</si>
  <si>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</si>
  <si>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</si>
  <si>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</si>
  <si>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</si>
  <si>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</si>
  <si>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</si>
  <si>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</si>
  <si>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</si>
  <si>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</si>
  <si>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</si>
  <si>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</si>
  <si>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</si>
  <si>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</si>
  <si>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</si>
  <si>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</si>
  <si>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</si>
  <si>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</si>
  <si>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</si>
  <si>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</si>
  <si>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</si>
  <si>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</si>
  <si>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</si>
  <si>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</si>
  <si>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</si>
  <si>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</si>
  <si>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</si>
  <si>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</si>
  <si>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</si>
  <si>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</si>
  <si>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</si>
  <si>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</si>
  <si>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</si>
  <si>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</si>
  <si>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</si>
  <si>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</si>
  <si>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</si>
  <si>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</si>
  <si>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</si>
  <si>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</si>
  <si>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</si>
  <si>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</si>
  <si>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</si>
  <si>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</si>
  <si>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</si>
  <si>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</si>
  <si>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</si>
  <si>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</si>
  <si>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</si>
  <si>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</si>
  <si>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</si>
  <si>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</si>
  <si>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</si>
  <si>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</si>
  <si>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</si>
  <si>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</si>
  <si>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</si>
  <si>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</si>
  <si>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</si>
  <si>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</si>
  <si>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</si>
  <si>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</si>
  <si>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</si>
  <si>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</si>
  <si>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</si>
  <si>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</si>
  <si>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</si>
  <si>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</si>
  <si>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</si>
  <si>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</si>
  <si>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</si>
  <si>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</si>
  <si>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</si>
  <si>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</si>
  <si>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</si>
  <si>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</si>
  <si>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</si>
  <si>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</si>
  <si>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</si>
  <si>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</si>
  <si>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</si>
  <si>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</si>
  <si>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</si>
  <si>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</si>
  <si>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</si>
  <si>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</si>
  <si>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</si>
  <si>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</si>
  <si>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</si>
  <si>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</si>
  <si>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</si>
  <si>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</si>
  <si>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</si>
  <si>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</si>
  <si>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</si>
  <si>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</si>
  <si>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</si>
  <si>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</si>
  <si>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</si>
  <si>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</si>
  <si>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</si>
  <si>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</si>
  <si>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</si>
  <si>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</si>
  <si>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</si>
  <si>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</si>
  <si>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</si>
  <si>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</si>
  <si>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</si>
  <si>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</si>
  <si>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</si>
  <si>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</si>
  <si>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</si>
  <si>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</si>
  <si>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</si>
  <si>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</si>
  <si>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</si>
  <si>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</si>
  <si>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</si>
  <si>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</si>
  <si>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</si>
  <si>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</si>
  <si>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</si>
  <si>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</si>
  <si>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</si>
  <si>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</si>
  <si>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</si>
  <si>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</si>
  <si>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</si>
  <si>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</si>
  <si>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</si>
  <si>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</si>
  <si>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</si>
  <si>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</si>
  <si>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</si>
  <si>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</si>
  <si>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</si>
  <si>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</si>
  <si>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</si>
  <si>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</si>
  <si>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</si>
  <si>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</si>
  <si>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</si>
  <si>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</si>
  <si>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</si>
  <si>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</si>
  <si>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</si>
  <si>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</si>
  <si>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</si>
  <si>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</si>
  <si>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</si>
  <si>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</si>
  <si>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</si>
  <si>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</si>
  <si>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</si>
  <si>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</si>
  <si>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</si>
  <si>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</si>
  <si>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</si>
  <si>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</si>
  <si>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</si>
  <si>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</si>
  <si>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</si>
  <si>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</si>
  <si>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</si>
  <si>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</si>
  <si>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</si>
  <si>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</si>
  <si>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</si>
  <si>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</si>
  <si>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</si>
  <si>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</si>
  <si>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</si>
  <si>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</si>
  <si>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</si>
  <si>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</si>
  <si>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</si>
  <si>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</si>
  <si>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</si>
  <si>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</si>
  <si>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</si>
  <si>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</si>
  <si>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</si>
  <si>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</si>
  <si>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</si>
  <si>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</si>
  <si>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</si>
  <si>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</si>
  <si>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</si>
  <si>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</si>
  <si>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</si>
  <si>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</si>
  <si>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</si>
  <si>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</si>
  <si>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</si>
  <si>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</si>
  <si>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</si>
  <si>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</si>
  <si>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</si>
  <si>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</si>
  <si>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</si>
  <si>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</si>
  <si>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</si>
  <si>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</si>
  <si>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</si>
  <si>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</si>
  <si>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</si>
  <si>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</si>
  <si>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</si>
  <si>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</si>
  <si>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</si>
  <si>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</si>
  <si>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</si>
  <si>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</si>
  <si>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</si>
  <si>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</si>
  <si>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</si>
  <si>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</si>
  <si>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</si>
  <si>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</si>
  <si>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</si>
  <si>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</si>
  <si>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</si>
  <si>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</si>
  <si>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</si>
  <si>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</si>
  <si>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</si>
  <si>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</si>
  <si>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</si>
  <si>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</si>
  <si>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</si>
  <si>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</si>
  <si>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</si>
  <si>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</si>
  <si>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</si>
  <si>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</si>
  <si>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</si>
  <si>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</si>
  <si>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</si>
  <si>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</si>
  <si>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</si>
  <si>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</si>
  <si>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</si>
  <si>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</si>
  <si>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</si>
  <si>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</si>
  <si>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</si>
  <si>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</si>
  <si>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</si>
  <si>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</si>
  <si>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</si>
  <si>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</si>
  <si>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</si>
  <si>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</si>
  <si>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</si>
  <si>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</si>
  <si>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</si>
  <si>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</si>
  <si>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</si>
  <si>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</si>
  <si>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</si>
  <si>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</si>
  <si>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</si>
  <si>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</si>
  <si>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</si>
  <si>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</si>
  <si>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</si>
  <si>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</si>
  <si>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</si>
  <si>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</si>
  <si>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</si>
  <si>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</si>
  <si>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</si>
  <si>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</si>
  <si>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</si>
  <si>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</si>
  <si>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</si>
  <si>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</si>
  <si>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</si>
  <si>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</si>
  <si>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</si>
  <si>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</si>
  <si>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</si>
  <si>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</si>
  <si>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</si>
  <si>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</si>
  <si>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</si>
  <si>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</si>
  <si>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</si>
  <si>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</si>
  <si>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</si>
  <si>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</si>
  <si>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</si>
  <si>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</si>
  <si>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</si>
  <si>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</si>
  <si>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</si>
  <si>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</si>
  <si>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</si>
  <si>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</si>
  <si>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</si>
  <si>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</si>
  <si>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</si>
  <si>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</si>
  <si>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</si>
  <si>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</si>
  <si>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</si>
  <si>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</si>
  <si>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</si>
  <si>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</si>
  <si>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</si>
  <si>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</si>
  <si>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</si>
  <si>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</si>
  <si>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</si>
  <si>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</si>
  <si>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</si>
  <si>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</si>
  <si>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</si>
  <si>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</si>
  <si>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</si>
  <si>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</si>
  <si>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</si>
  <si>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</si>
  <si>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</si>
  <si>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</si>
  <si>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</si>
  <si>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</si>
  <si>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</si>
  <si>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</si>
  <si>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</si>
  <si>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</si>
  <si>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</si>
  <si>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</si>
  <si>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</si>
  <si>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</si>
  <si>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</si>
  <si>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</si>
  <si>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</si>
  <si>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</si>
  <si>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</si>
  <si>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</si>
  <si>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</si>
  <si>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</si>
  <si>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</si>
  <si>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</si>
  <si>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</si>
  <si>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</si>
  <si>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</si>
  <si>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</si>
  <si>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</si>
  <si>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</si>
  <si>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</si>
  <si>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</si>
  <si>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</si>
  <si>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</si>
  <si>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</si>
  <si>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</si>
  <si>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</si>
  <si>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</si>
  <si>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</si>
  <si>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</si>
  <si>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</si>
  <si>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</si>
  <si>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</si>
  <si>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</si>
  <si>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</si>
  <si>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</si>
  <si>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</si>
  <si>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</si>
  <si>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</si>
  <si>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</si>
  <si>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</si>
  <si>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</si>
  <si>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</si>
  <si>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</si>
  <si>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</si>
  <si>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</si>
  <si>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</si>
  <si>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</si>
  <si>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</si>
  <si>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</si>
  <si>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</si>
  <si>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</si>
  <si>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</si>
  <si>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</si>
  <si>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</si>
  <si>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</si>
  <si>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</si>
  <si>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</si>
  <si>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</si>
  <si>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</si>
  <si>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</si>
  <si>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</si>
  <si>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</si>
  <si>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</si>
  <si>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</si>
  <si>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</si>
  <si>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</si>
  <si>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</si>
  <si>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</si>
  <si>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</si>
  <si>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</si>
  <si>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</si>
  <si>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</si>
  <si>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</si>
  <si>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</si>
  <si>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</si>
  <si>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</si>
  <si>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</si>
  <si>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</si>
  <si>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</si>
  <si>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</si>
  <si>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</si>
  <si>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</si>
  <si>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</si>
  <si>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</si>
  <si>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</si>
  <si>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</si>
  <si>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</si>
  <si>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</si>
  <si>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</si>
  <si>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</si>
  <si>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</si>
  <si>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</si>
  <si>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</si>
  <si>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</si>
  <si>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</si>
  <si>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</si>
  <si>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</si>
  <si>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</si>
  <si>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</si>
  <si>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</si>
  <si>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</si>
  <si>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</si>
  <si>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</si>
  <si>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</si>
  <si>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</si>
  <si>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</si>
  <si>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</si>
  <si>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</si>
  <si>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</si>
  <si>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</si>
  <si>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</si>
  <si>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</si>
  <si>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</si>
  <si>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</si>
  <si>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</si>
  <si>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</si>
  <si>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</si>
  <si>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</si>
  <si>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</si>
  <si>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</si>
  <si>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</si>
  <si>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</si>
  <si>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</si>
  <si>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</si>
  <si>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</si>
  <si>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</si>
  <si>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</si>
  <si>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</si>
  <si>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</si>
  <si>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</si>
  <si>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</si>
  <si>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</si>
  <si>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</si>
  <si>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</si>
  <si>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</si>
  <si>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</si>
  <si>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</si>
  <si>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</si>
  <si>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</si>
  <si>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</si>
  <si>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</si>
  <si>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</si>
  <si>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</si>
  <si>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</si>
  <si>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</si>
  <si>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</si>
  <si>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</si>
  <si>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</si>
  <si>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</si>
  <si>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</si>
  <si>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</si>
  <si>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</si>
  <si>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</si>
  <si>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</si>
  <si>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</si>
  <si>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</si>
  <si>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</si>
  <si>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</si>
  <si>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</si>
  <si>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</si>
  <si>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</si>
  <si>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</si>
  <si>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</si>
  <si>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</si>
  <si>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</si>
  <si>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</si>
  <si>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</si>
  <si>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</si>
  <si>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</si>
  <si>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</si>
  <si>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</si>
  <si>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</si>
  <si>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</si>
  <si>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</si>
  <si>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</si>
  <si>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</si>
  <si>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</si>
  <si>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</si>
  <si>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</si>
  <si>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</si>
  <si>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</si>
  <si>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</si>
  <si>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</si>
  <si>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</si>
  <si>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</si>
  <si>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</si>
  <si>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</si>
  <si>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</si>
  <si>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</si>
  <si>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</si>
  <si>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</si>
  <si>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</si>
  <si>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</si>
  <si>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</si>
  <si>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</si>
  <si>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</si>
  <si>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</si>
  <si>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</si>
  <si>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</si>
  <si>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</si>
  <si>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</si>
  <si>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</si>
  <si>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</si>
  <si>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</si>
  <si>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</si>
  <si>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</si>
  <si>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</si>
  <si>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</si>
  <si>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</si>
  <si>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</si>
  <si>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</si>
  <si>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</si>
  <si>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</si>
  <si>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</si>
  <si>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</si>
  <si>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</si>
  <si>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</si>
  <si>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</si>
  <si>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</si>
  <si>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</si>
  <si>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</si>
  <si>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</si>
  <si>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</si>
  <si>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</si>
  <si>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</si>
  <si>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</si>
  <si>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</si>
  <si>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</si>
  <si>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</si>
  <si>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</si>
  <si>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</si>
  <si>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</si>
  <si>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</si>
  <si>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</si>
  <si>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</si>
  <si>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</si>
  <si>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</si>
  <si>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</si>
  <si>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</si>
  <si>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</si>
  <si>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</si>
  <si>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</si>
  <si>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</si>
  <si>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</si>
  <si>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</si>
  <si>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</si>
  <si>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</si>
  <si>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</si>
  <si>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</si>
  <si>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</si>
  <si>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</si>
  <si>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</si>
  <si>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</si>
  <si>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</si>
  <si>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</si>
  <si>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</si>
  <si>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</si>
  <si>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</si>
  <si>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</si>
  <si>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</si>
  <si>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</si>
  <si>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</si>
  <si>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</si>
  <si>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</si>
  <si>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</si>
  <si>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</si>
  <si>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</si>
  <si>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</si>
  <si>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</si>
  <si>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</si>
  <si>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</si>
  <si>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</si>
  <si>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</si>
  <si>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</si>
  <si>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</si>
  <si>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</si>
  <si>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</si>
  <si>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</si>
  <si>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</si>
  <si>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</si>
  <si>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</si>
  <si>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</si>
  <si>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</si>
  <si>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</si>
  <si>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</si>
  <si>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</si>
  <si>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</si>
  <si>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</si>
  <si>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</si>
  <si>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</si>
  <si>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</si>
  <si>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</si>
  <si>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</si>
  <si>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</si>
  <si>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</si>
  <si>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</si>
  <si>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</si>
  <si>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</si>
  <si>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</si>
  <si>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</si>
  <si>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</si>
  <si>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</si>
  <si>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</si>
  <si>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</si>
  <si>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</si>
  <si>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</si>
  <si>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</si>
  <si>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</si>
  <si>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</si>
  <si>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</si>
  <si>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</si>
  <si>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</si>
  <si>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</si>
  <si>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</si>
  <si>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</si>
  <si>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</si>
  <si>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</si>
  <si>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</si>
  <si>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</si>
  <si>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</si>
  <si>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</si>
  <si>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</si>
  <si>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</si>
  <si>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</si>
  <si>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</si>
  <si>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</si>
  <si>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</si>
  <si>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</si>
  <si>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</si>
  <si>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</si>
  <si>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</si>
  <si>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</si>
  <si>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</si>
  <si>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</si>
  <si>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</si>
  <si>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</si>
  <si>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</si>
  <si>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</si>
  <si>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</si>
  <si>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</si>
  <si>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</si>
  <si>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</si>
  <si>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</si>
  <si>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</si>
  <si>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</si>
  <si>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</si>
  <si>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</si>
  <si>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</si>
  <si>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</si>
  <si>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</si>
  <si>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</si>
  <si>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</si>
  <si>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</si>
  <si>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</si>
  <si>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</si>
  <si>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</si>
  <si>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</si>
  <si>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</si>
  <si>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</si>
  <si>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</si>
  <si>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</si>
  <si>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</si>
  <si>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</si>
  <si>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</si>
  <si>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</si>
  <si>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</si>
  <si>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</si>
  <si>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</si>
  <si>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</si>
  <si>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</si>
  <si>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</si>
  <si>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</si>
  <si>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</si>
  <si>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</si>
  <si>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</si>
  <si>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</si>
  <si>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</si>
  <si>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</si>
  <si>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</si>
  <si>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</si>
  <si>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</si>
  <si>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</si>
  <si>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</si>
  <si>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</si>
  <si>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</si>
  <si>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</si>
  <si>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</si>
  <si>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</si>
  <si>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</si>
  <si>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</si>
  <si>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</si>
  <si>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</si>
  <si>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</si>
  <si>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</si>
  <si>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</si>
  <si>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</si>
  <si>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</si>
  <si>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</si>
  <si>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</si>
  <si>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</si>
  <si>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</si>
  <si>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</si>
  <si>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</si>
  <si>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</si>
  <si>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</si>
  <si>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</si>
  <si>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</si>
  <si>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</si>
  <si>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</si>
  <si>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</si>
  <si>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</si>
  <si>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</si>
  <si>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</si>
  <si>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</si>
  <si>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</si>
  <si>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</si>
  <si>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</si>
  <si>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</si>
  <si>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</si>
  <si>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</si>
  <si>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</si>
  <si>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</si>
  <si>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</si>
  <si>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</si>
  <si>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</si>
  <si>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</si>
  <si>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</si>
  <si>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</si>
  <si>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</si>
  <si>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</si>
  <si>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</si>
  <si>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</si>
  <si>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</si>
  <si>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</si>
  <si>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</si>
  <si>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</si>
  <si>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</si>
  <si>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</si>
  <si>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</si>
  <si>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</si>
  <si>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</si>
  <si>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</si>
  <si>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</si>
  <si>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</si>
  <si>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</si>
  <si>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</si>
  <si>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</si>
  <si>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</si>
  <si>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</si>
  <si>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</si>
  <si>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</si>
  <si>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</si>
  <si>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</si>
  <si>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</si>
  <si>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</si>
  <si>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</si>
  <si>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</si>
  <si>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</si>
  <si>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</si>
  <si>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</si>
  <si>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</si>
  <si>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</si>
  <si>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</si>
  <si>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</si>
  <si>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</si>
  <si>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</si>
  <si>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</si>
  <si>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</si>
  <si>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</si>
  <si>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</si>
  <si>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</si>
  <si>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</si>
  <si>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</si>
  <si>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</si>
  <si>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</si>
  <si>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</si>
  <si>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</si>
  <si>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</si>
  <si>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</si>
  <si>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</si>
  <si>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</si>
  <si>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</si>
  <si>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</si>
  <si>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</si>
  <si>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</si>
  <si>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</si>
  <si>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</si>
  <si>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</si>
  <si>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</si>
  <si>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</si>
  <si>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</si>
  <si>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</si>
  <si>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</si>
  <si>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</si>
  <si>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</si>
  <si>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</si>
  <si>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</si>
  <si>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</si>
  <si>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</si>
  <si>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</si>
  <si>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</si>
  <si>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</si>
  <si>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</si>
  <si>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</si>
  <si>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</si>
  <si>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</si>
  <si>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</si>
  <si>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</si>
  <si>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</si>
  <si>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</si>
  <si>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</si>
  <si>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</si>
  <si>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</si>
  <si>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</si>
  <si>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</si>
  <si>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</si>
  <si>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</si>
  <si>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</si>
  <si>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</si>
  <si>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</si>
  <si>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</si>
  <si>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</si>
  <si>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</si>
  <si>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</si>
  <si>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</si>
  <si>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</si>
  <si>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</si>
  <si>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</si>
  <si>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</si>
  <si>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</si>
  <si>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</si>
  <si>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</si>
  <si>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</si>
  <si>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</si>
  <si>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</si>
  <si>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</si>
  <si>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</si>
  <si>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</si>
  <si>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</si>
  <si>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</si>
  <si>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</si>
  <si>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</si>
  <si>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</si>
  <si>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</si>
  <si>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</si>
  <si>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</si>
  <si>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</si>
  <si>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</si>
  <si>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</si>
  <si>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</si>
  <si>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</si>
  <si>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</si>
  <si>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</si>
  <si>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</si>
  <si>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</si>
  <si>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</si>
  <si>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</si>
  <si>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</si>
  <si>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</si>
  <si>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</si>
  <si>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</si>
  <si>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</si>
  <si>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</si>
  <si>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</si>
  <si>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</si>
  <si>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</si>
  <si>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</si>
  <si>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</si>
  <si>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</si>
  <si>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</si>
  <si>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</si>
  <si>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</si>
  <si>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</si>
  <si>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</si>
  <si>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</si>
  <si>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</si>
  <si>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</si>
  <si>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</si>
  <si>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</si>
  <si>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</si>
  <si>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</si>
  <si>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</si>
  <si>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</si>
  <si>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</si>
  <si>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</si>
  <si>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</si>
  <si>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</si>
  <si>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</si>
  <si>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</si>
  <si>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</si>
  <si>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</si>
  <si>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</si>
  <si>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</si>
  <si>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</si>
  <si>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</si>
  <si>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</si>
  <si>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</si>
  <si>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</si>
  <si>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</si>
  <si>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</si>
  <si>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</si>
  <si>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</si>
  <si>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</si>
  <si>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</si>
  <si>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</si>
  <si>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</si>
  <si>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</si>
  <si>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</si>
  <si>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</si>
  <si>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</si>
  <si>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</si>
  <si>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</si>
  <si>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</si>
  <si>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</si>
  <si>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</si>
  <si>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</si>
  <si>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</si>
  <si>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</si>
  <si>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</si>
  <si>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</si>
  <si>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</si>
  <si>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</si>
  <si>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</si>
  <si>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</si>
  <si>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</si>
  <si>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</si>
  <si>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</si>
  <si>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</si>
  <si>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</si>
  <si>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</si>
  <si>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</si>
  <si>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</si>
  <si>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</si>
  <si>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</si>
  <si>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</si>
  <si>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</si>
  <si>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</si>
  <si>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</si>
  <si>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</si>
  <si>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</si>
  <si>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</si>
  <si>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</si>
  <si>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</si>
  <si>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</si>
  <si>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</si>
  <si>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</si>
  <si>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</si>
  <si>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</si>
  <si>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</si>
  <si>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</si>
  <si>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</si>
  <si>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</si>
  <si>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</si>
  <si>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</si>
  <si>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</si>
  <si>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</si>
  <si>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</si>
  <si>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</si>
  <si>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</si>
  <si>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</si>
  <si>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</si>
  <si>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</si>
  <si>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</si>
  <si>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</si>
  <si>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</si>
  <si>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</si>
  <si>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</si>
  <si>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</si>
  <si>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</si>
  <si>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</si>
  <si>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</si>
  <si>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</si>
  <si>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</si>
  <si>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</si>
  <si>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</si>
  <si>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</si>
  <si>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</si>
  <si>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</si>
  <si>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</si>
  <si>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</si>
  <si>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</si>
  <si>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</si>
  <si>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</si>
  <si>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</si>
  <si>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</si>
  <si>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</si>
  <si>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</si>
  <si>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</si>
  <si>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</si>
  <si>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</si>
  <si>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</si>
  <si>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</si>
  <si>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</si>
  <si>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</si>
  <si>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</si>
  <si>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</si>
  <si>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</si>
  <si>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</si>
  <si>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</si>
  <si>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</si>
  <si>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</si>
  <si>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</si>
  <si>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</si>
  <si>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</si>
  <si>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</si>
  <si>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</si>
  <si>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</si>
  <si>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</si>
  <si>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</si>
  <si>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</si>
  <si>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</si>
  <si>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</si>
  <si>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</si>
  <si>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</si>
  <si>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</si>
  <si>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</si>
  <si>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</si>
  <si>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</si>
  <si>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</si>
  <si>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</si>
  <si>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</si>
  <si>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</si>
  <si>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</si>
  <si>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</si>
  <si>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</si>
  <si>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</si>
  <si>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</si>
  <si>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</si>
  <si>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</si>
  <si>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</si>
  <si>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</si>
  <si>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</si>
  <si>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</si>
  <si>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</si>
  <si>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</si>
  <si>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</si>
  <si>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</si>
  <si>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</si>
  <si>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</si>
  <si>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</si>
  <si>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</si>
  <si>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</si>
  <si>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</si>
  <si>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</si>
  <si>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</si>
  <si>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</si>
  <si>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</si>
  <si>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</si>
  <si>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</si>
  <si>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</si>
  <si>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</si>
  <si>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</si>
  <si>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</si>
  <si>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</si>
  <si>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</si>
  <si>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</si>
  <si>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</si>
  <si>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</si>
  <si>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</si>
  <si>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</si>
  <si>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</si>
  <si>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</si>
  <si>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</si>
  <si>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</si>
  <si>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</si>
  <si>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</si>
  <si>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</si>
  <si>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</si>
  <si>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</si>
  <si>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</si>
  <si>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</si>
  <si>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</si>
  <si>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</si>
  <si>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</si>
  <si>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</si>
  <si>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</si>
  <si>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</si>
  <si>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</si>
  <si>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</si>
  <si>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</si>
  <si>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</si>
  <si>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</si>
  <si>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</si>
  <si>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</si>
  <si>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</si>
  <si>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</si>
  <si>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</si>
  <si>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</si>
  <si>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</si>
  <si>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</si>
  <si>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</si>
  <si>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</si>
  <si>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</si>
  <si>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</si>
  <si>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</si>
  <si>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</si>
  <si>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</si>
  <si>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</si>
  <si>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</si>
  <si>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</si>
  <si>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</si>
  <si>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</si>
  <si>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</si>
  <si>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</si>
  <si>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</si>
  <si>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</si>
  <si>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</si>
  <si>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</si>
  <si>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</si>
  <si>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</si>
  <si>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</si>
  <si>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</si>
  <si>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</si>
  <si>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</si>
  <si>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</si>
  <si>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</si>
  <si>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</si>
  <si>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</si>
  <si>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</si>
  <si>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</si>
  <si>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</si>
  <si>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</si>
  <si>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</si>
  <si>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</si>
  <si>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</si>
  <si>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</si>
  <si>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</si>
  <si>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</si>
  <si>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</si>
  <si>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</si>
  <si>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</si>
  <si>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</si>
  <si>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</si>
  <si>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</si>
  <si>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</si>
  <si>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</si>
  <si>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</si>
  <si>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</si>
  <si>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</si>
  <si>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</si>
  <si>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</si>
  <si>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</si>
  <si>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</si>
  <si>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</si>
  <si>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</si>
  <si>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</si>
  <si>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</si>
  <si>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</si>
  <si>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</si>
  <si>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</si>
  <si>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</si>
  <si>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</si>
  <si>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</si>
  <si>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</si>
  <si>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</si>
  <si>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</si>
  <si>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</si>
  <si>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</si>
  <si>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</si>
  <si>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</si>
  <si>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</si>
  <si>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</si>
  <si>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</si>
  <si>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</si>
  <si>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</si>
  <si>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</si>
  <si>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</si>
  <si>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</si>
  <si>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</si>
  <si>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</si>
  <si>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</si>
  <si>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</si>
  <si>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</si>
  <si>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</si>
  <si>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</si>
  <si>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</si>
  <si>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</si>
  <si>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</si>
  <si>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</si>
  <si>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</si>
  <si>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</si>
  <si>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</si>
  <si>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</si>
  <si>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</si>
  <si>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</si>
  <si>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</si>
  <si>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</si>
  <si>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</si>
  <si>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</si>
  <si>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</si>
  <si>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</si>
  <si>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</si>
  <si>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</si>
  <si>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</si>
  <si>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</si>
  <si>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</si>
  <si>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</si>
  <si>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</si>
  <si>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</si>
  <si>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</si>
  <si>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</si>
  <si>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</si>
  <si>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</si>
  <si>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</si>
  <si>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</si>
  <si>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</si>
  <si>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</si>
  <si>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</si>
  <si>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</si>
  <si>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</si>
  <si>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</si>
  <si>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</si>
  <si>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</si>
  <si>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</si>
  <si>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</si>
  <si>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</si>
  <si>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</si>
  <si>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</si>
  <si>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</si>
  <si>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</si>
  <si>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</si>
  <si>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</si>
  <si>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</si>
  <si>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</si>
  <si>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</si>
  <si>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</si>
  <si>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</si>
  <si>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</si>
  <si>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</si>
  <si>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</si>
  <si>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</si>
  <si>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</si>
  <si>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</si>
  <si>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</si>
  <si>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</si>
  <si>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</si>
  <si>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</si>
  <si>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</si>
  <si>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</si>
  <si>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</si>
  <si>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</si>
  <si>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</si>
  <si>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</si>
  <si>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</si>
  <si>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</si>
  <si>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</si>
  <si>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</si>
  <si>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</si>
  <si>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</si>
  <si>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</si>
  <si>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</si>
  <si>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</si>
  <si>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</si>
  <si>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</si>
  <si>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</si>
  <si>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</si>
  <si>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</si>
  <si>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</si>
  <si>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</si>
  <si>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</si>
  <si>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</si>
  <si>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</si>
  <si>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</si>
  <si>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</si>
  <si>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</si>
  <si>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</si>
  <si>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</si>
  <si>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</si>
  <si>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</si>
  <si>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</si>
  <si>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</si>
  <si>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</si>
  <si>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</si>
  <si>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</si>
  <si>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</si>
  <si>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</si>
  <si>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</si>
  <si>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</si>
  <si>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</si>
  <si>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</si>
  <si>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</si>
  <si>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</si>
  <si>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</si>
  <si>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</si>
  <si>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</si>
  <si>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</si>
  <si>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</si>
  <si>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</si>
  <si>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</si>
  <si>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</si>
  <si>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</si>
  <si>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</si>
  <si>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</si>
  <si>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</si>
  <si>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</si>
  <si>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</si>
  <si>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</si>
  <si>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</si>
  <si>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</si>
  <si>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</si>
  <si>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</si>
  <si>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</si>
  <si>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</si>
  <si>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</si>
  <si>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</si>
  <si>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</si>
  <si>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</si>
  <si>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</si>
  <si>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</si>
  <si>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</si>
  <si>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</si>
  <si>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</si>
  <si>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</si>
  <si>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</si>
  <si>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</si>
  <si>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</si>
  <si>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</si>
  <si>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</si>
  <si>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</si>
  <si>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</si>
  <si>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</si>
  <si>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</si>
  <si>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</si>
  <si>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</si>
  <si>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</si>
  <si>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</si>
  <si>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</si>
  <si>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</si>
  <si>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</si>
  <si>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</si>
  <si>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</si>
  <si>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</si>
  <si>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</si>
  <si>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</si>
  <si>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</si>
  <si>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</si>
  <si>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</si>
  <si>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</si>
  <si>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</si>
  <si>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</si>
  <si>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</si>
  <si>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</si>
  <si>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</si>
  <si>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</si>
  <si>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</si>
  <si>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</si>
  <si>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</si>
  <si>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</si>
  <si>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</si>
  <si>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</si>
  <si>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</si>
  <si>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</si>
  <si>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</si>
  <si>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</si>
  <si>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</si>
  <si>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</si>
  <si>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</si>
  <si>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</si>
  <si>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</si>
  <si>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</si>
  <si>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</si>
  <si>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</si>
  <si>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</si>
  <si>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</si>
  <si>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</si>
  <si>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</si>
  <si>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</si>
  <si>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</si>
  <si>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</si>
  <si>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</si>
  <si>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</si>
  <si>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</si>
  <si>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</si>
  <si>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</si>
  <si>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</si>
  <si>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</si>
  <si>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</si>
  <si>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</si>
  <si>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</si>
  <si>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</si>
  <si>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</si>
  <si>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</si>
  <si>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</si>
  <si>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</si>
  <si>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</si>
  <si>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</si>
  <si>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</si>
  <si>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</si>
  <si>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</si>
  <si>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</si>
  <si>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</si>
  <si>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</si>
  <si>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</si>
  <si>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</si>
  <si>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</si>
  <si>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</si>
  <si>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</si>
  <si>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</si>
  <si>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</si>
  <si>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</si>
  <si>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</si>
  <si>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</si>
  <si>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</si>
  <si>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</si>
  <si>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</si>
  <si>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</si>
  <si>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</si>
  <si>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</si>
  <si>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</si>
  <si>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</si>
  <si>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</si>
  <si>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</si>
  <si>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</si>
  <si>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</si>
  <si>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</si>
  <si>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</si>
  <si>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</si>
  <si>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</si>
  <si>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</si>
  <si>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</si>
  <si>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</si>
  <si>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</si>
  <si>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</si>
  <si>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</si>
  <si>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</si>
  <si>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</si>
  <si>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</si>
  <si>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</si>
  <si>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</si>
  <si>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</si>
  <si>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</si>
  <si>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</si>
  <si>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</si>
  <si>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</si>
  <si>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</si>
  <si>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</si>
  <si>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</si>
  <si>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</si>
  <si>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</si>
  <si>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</si>
  <si>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</si>
  <si>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</si>
  <si>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</si>
  <si>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</si>
  <si>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</si>
  <si>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</si>
  <si>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</si>
  <si>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</si>
  <si>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</si>
  <si>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</si>
  <si>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</si>
  <si>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</si>
  <si>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</si>
  <si>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</si>
  <si>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</si>
  <si>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</si>
  <si>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</si>
  <si>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</si>
  <si>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</si>
  <si>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</si>
  <si>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</si>
  <si>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</si>
  <si>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</si>
  <si>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</si>
  <si>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</si>
  <si>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</si>
  <si>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</si>
  <si>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</si>
  <si>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</si>
  <si>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</si>
  <si>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</si>
  <si>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</si>
  <si>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</si>
  <si>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</si>
  <si>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</si>
  <si>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</si>
  <si>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</si>
  <si>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</si>
  <si>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</si>
  <si>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</si>
  <si>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</si>
  <si>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</si>
  <si>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</si>
  <si>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</si>
  <si>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</si>
  <si>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</si>
  <si>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</si>
  <si>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</si>
  <si>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</si>
  <si>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</si>
  <si>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</si>
  <si>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</si>
  <si>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</si>
  <si>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</si>
  <si>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</si>
  <si>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</si>
  <si>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</si>
  <si>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</si>
  <si>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</si>
  <si>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</si>
  <si>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</si>
  <si>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</si>
  <si>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</si>
  <si>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</si>
  <si>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</si>
  <si>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</si>
  <si>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</si>
  <si>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</si>
  <si>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</si>
  <si>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</si>
  <si>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</si>
  <si>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</si>
  <si>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</si>
  <si>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</si>
  <si>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</si>
  <si>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</si>
  <si>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</si>
  <si>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</si>
  <si>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</si>
  <si>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</si>
  <si>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</si>
  <si>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</si>
  <si>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</si>
  <si>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</si>
  <si>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</si>
  <si>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</si>
  <si>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</si>
  <si>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</si>
  <si>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</si>
  <si>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</si>
  <si>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</si>
  <si>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</si>
  <si>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</si>
  <si>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</si>
  <si>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</si>
  <si>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</si>
  <si>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</si>
  <si>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</si>
  <si>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</si>
  <si>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</si>
  <si>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</si>
  <si>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</si>
  <si>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</si>
  <si>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</si>
  <si>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</si>
  <si>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</si>
  <si>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</si>
  <si>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</si>
  <si>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</si>
  <si>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</si>
  <si>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</si>
  <si>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</si>
  <si>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</si>
  <si>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</si>
  <si>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</si>
  <si>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</si>
  <si>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</si>
  <si>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</si>
  <si>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</si>
  <si>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</si>
  <si>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</si>
  <si>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</si>
  <si>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</si>
  <si>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</si>
  <si>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</si>
  <si>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</si>
  <si>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</si>
  <si>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</si>
  <si>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</si>
  <si>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</si>
  <si>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</si>
  <si>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</si>
  <si>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</si>
  <si>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</si>
  <si>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</si>
  <si>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</si>
  <si>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</si>
  <si>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</si>
  <si>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</si>
  <si>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</si>
  <si>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</si>
  <si>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</si>
  <si>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</si>
  <si>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</si>
  <si>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</si>
  <si>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</si>
  <si>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</si>
  <si>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</si>
  <si>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</si>
  <si>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</si>
  <si>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</si>
  <si>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</si>
  <si>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</si>
  <si>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</si>
  <si>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</si>
  <si>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</si>
  <si>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</si>
  <si>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</si>
  <si>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</si>
  <si>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</si>
  <si>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</si>
  <si>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</si>
  <si>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</si>
  <si>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</si>
  <si>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</si>
  <si>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</si>
  <si>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</si>
  <si>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</si>
  <si>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</si>
  <si>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</si>
  <si>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</si>
  <si>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</si>
  <si>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</si>
  <si>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</si>
  <si>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</si>
  <si>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</si>
  <si>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</si>
  <si>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</si>
  <si>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</si>
  <si>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</si>
  <si>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</si>
  <si>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</si>
  <si>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</si>
  <si>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</si>
  <si>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</si>
  <si>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</si>
  <si>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</si>
  <si>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</si>
  <si>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</si>
  <si>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</si>
  <si>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</si>
  <si>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</si>
  <si>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</si>
  <si>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</si>
  <si>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</si>
  <si>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</si>
  <si>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</si>
  <si>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</si>
  <si>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</si>
  <si>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</si>
  <si>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</si>
  <si>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</si>
  <si>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</si>
  <si>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</si>
  <si>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</si>
  <si>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</si>
  <si>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</si>
  <si>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</si>
  <si>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</si>
  <si>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</si>
  <si>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</si>
  <si>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</si>
  <si>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</si>
  <si>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</si>
  <si>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</si>
  <si>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</si>
  <si>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</si>
  <si>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</si>
  <si>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</si>
  <si>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</si>
  <si>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</si>
  <si>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</si>
  <si>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</si>
  <si>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</si>
  <si>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</si>
  <si>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</si>
  <si>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</si>
  <si>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</si>
  <si>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</si>
  <si>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</si>
  <si>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</si>
  <si>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</si>
  <si>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</si>
  <si>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</si>
  <si>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</si>
  <si>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</si>
  <si>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</si>
  <si>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</si>
  <si>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</si>
  <si>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</si>
  <si>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</si>
  <si>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</si>
  <si>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</si>
  <si>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</si>
  <si>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</si>
  <si>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</si>
  <si>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</si>
  <si>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</si>
  <si>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</si>
  <si>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</si>
  <si>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</si>
  <si>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</si>
  <si>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</si>
  <si>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</si>
  <si>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</si>
  <si>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</si>
  <si>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</si>
  <si>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</si>
  <si>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</si>
  <si>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</si>
  <si>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</si>
  <si>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</si>
  <si>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</si>
  <si>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</si>
  <si>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</si>
  <si>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</si>
  <si>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</si>
  <si>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</si>
  <si>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</si>
  <si>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</si>
  <si>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</si>
  <si>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</si>
  <si>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</si>
  <si>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</si>
  <si>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</si>
  <si>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</si>
  <si>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</si>
  <si>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</si>
  <si>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</si>
  <si>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</si>
  <si>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</si>
  <si>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</si>
  <si>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</si>
  <si>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</si>
  <si>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</si>
  <si>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</si>
  <si>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</si>
  <si>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</si>
  <si>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</si>
  <si>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</si>
  <si>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</si>
  <si>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</si>
  <si>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</si>
  <si>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</si>
  <si>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</si>
  <si>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</si>
  <si>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</si>
  <si>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</si>
  <si>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</si>
  <si>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</si>
  <si>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</si>
  <si>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</si>
  <si>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</si>
  <si>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</si>
  <si>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</si>
  <si>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</si>
  <si>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</si>
  <si>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</si>
  <si>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</si>
  <si>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</si>
  <si>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</si>
  <si>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</si>
  <si>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</si>
  <si>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</si>
  <si>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</si>
  <si>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</si>
  <si>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</si>
  <si>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</si>
  <si>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</si>
  <si>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</si>
  <si>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</si>
  <si>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</si>
  <si>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</si>
  <si>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</si>
  <si>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</si>
  <si>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</si>
  <si>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</si>
  <si>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</si>
  <si>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</si>
  <si>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</si>
  <si>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</si>
  <si>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</si>
  <si>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</si>
  <si>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</si>
  <si>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</si>
  <si>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</si>
  <si>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</si>
  <si>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</si>
  <si>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</si>
  <si>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</si>
  <si>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</si>
  <si>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</si>
  <si>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</si>
  <si>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</si>
  <si>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</si>
  <si>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</si>
  <si>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</si>
  <si>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</si>
  <si>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</si>
  <si>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</si>
  <si>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</si>
  <si>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</si>
  <si>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</si>
  <si>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</si>
  <si>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</si>
  <si>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</si>
  <si>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</si>
  <si>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</si>
  <si>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</si>
  <si>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</si>
  <si>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</si>
  <si>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</si>
  <si>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</si>
  <si>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</si>
  <si>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</si>
  <si>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</si>
  <si>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</si>
  <si>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</si>
  <si>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</si>
  <si>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</si>
  <si>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</si>
  <si>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</si>
  <si>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</si>
  <si>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</si>
  <si>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</si>
  <si>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</si>
  <si>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</si>
  <si>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</si>
  <si>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</si>
  <si>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</si>
  <si>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</si>
  <si>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</si>
  <si>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</si>
  <si>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</si>
  <si>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</si>
  <si>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</si>
  <si>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</si>
  <si>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</si>
  <si>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</si>
  <si>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</si>
  <si>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</si>
  <si>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</si>
  <si>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</si>
  <si>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</si>
  <si>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</si>
  <si>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</si>
  <si>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</si>
  <si>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</si>
  <si>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</si>
  <si>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</si>
  <si>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</si>
  <si>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</si>
  <si>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</si>
  <si>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</si>
  <si>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</si>
  <si>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</si>
  <si>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</si>
  <si>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</si>
  <si>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</si>
  <si>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</si>
  <si>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</si>
  <si>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</si>
  <si>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</si>
  <si>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</si>
  <si>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</si>
  <si>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</si>
  <si>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</si>
  <si>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</si>
  <si>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</si>
  <si>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</si>
  <si>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</si>
  <si>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</si>
  <si>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</si>
  <si>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</si>
  <si>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</si>
  <si>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</si>
  <si>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</si>
  <si>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</si>
  <si>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</si>
  <si>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</si>
  <si>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</si>
  <si>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</si>
  <si>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</si>
  <si>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</si>
  <si>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</si>
  <si>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</si>
  <si>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</si>
  <si>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</si>
  <si>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</si>
  <si>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</si>
  <si>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</si>
  <si>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</si>
  <si>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</si>
  <si>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</si>
  <si>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</si>
  <si>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</si>
  <si>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</si>
  <si>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</si>
  <si>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</si>
  <si>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</si>
  <si>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</si>
  <si>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</si>
  <si>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</si>
  <si>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</si>
  <si>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</si>
  <si>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</si>
  <si>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</si>
  <si>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</si>
  <si>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</si>
  <si>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</si>
  <si>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</si>
  <si>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</si>
  <si>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</si>
  <si>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</si>
  <si>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</si>
  <si>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</si>
  <si>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</si>
  <si>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</si>
  <si>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</si>
  <si>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</si>
  <si>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</si>
  <si>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</si>
  <si>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</si>
  <si>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</si>
  <si>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</si>
  <si>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</si>
  <si>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</si>
  <si>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</si>
  <si>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</si>
  <si>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</si>
  <si>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</si>
  <si>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</si>
  <si>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</si>
  <si>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</si>
  <si>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</si>
  <si>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</si>
  <si>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</si>
  <si>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</si>
  <si>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</si>
  <si>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</si>
  <si>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</si>
  <si>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</si>
  <si>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</si>
  <si>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</si>
  <si>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</si>
  <si>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</si>
  <si>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</si>
  <si>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</si>
  <si>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</si>
  <si>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</si>
  <si>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</si>
  <si>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</si>
  <si>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</si>
  <si>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</si>
  <si>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</si>
  <si>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</si>
  <si>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</si>
  <si>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</si>
  <si>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</si>
  <si>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</si>
  <si>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</si>
  <si>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</si>
  <si>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</si>
  <si>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</si>
  <si>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</si>
  <si>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</si>
  <si>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</si>
  <si>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</si>
  <si>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</si>
  <si>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</si>
  <si>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</si>
  <si>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</si>
  <si>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</si>
  <si>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</si>
  <si>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</si>
  <si>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</si>
  <si>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</si>
  <si>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</si>
  <si>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</si>
  <si>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</si>
  <si>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</si>
  <si>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</si>
  <si>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</si>
  <si>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</si>
  <si>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</si>
  <si>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</si>
  <si>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</si>
  <si>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</si>
  <si>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</si>
  <si>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</si>
  <si>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</si>
  <si>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</si>
  <si>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</si>
  <si>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</si>
  <si>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</si>
  <si>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</si>
  <si>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</si>
  <si>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</si>
  <si>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</si>
  <si>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</si>
  <si>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</si>
  <si>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</si>
  <si>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</si>
  <si>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</si>
  <si>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</si>
  <si>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</si>
  <si>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</si>
  <si>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</si>
  <si>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</si>
  <si>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</si>
  <si>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</si>
  <si>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</si>
  <si>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</si>
  <si>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</si>
  <si>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</si>
  <si>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</si>
  <si>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</si>
  <si>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</si>
  <si>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</si>
  <si>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</si>
  <si>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</si>
  <si>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</si>
  <si>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</si>
  <si>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</si>
  <si>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</si>
  <si>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</si>
  <si>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</si>
  <si>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</si>
  <si>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</si>
  <si>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</si>
  <si>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</si>
  <si>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</si>
  <si>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</si>
  <si>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</si>
  <si>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</si>
  <si>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</si>
  <si>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</si>
  <si>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</si>
  <si>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</si>
  <si>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</si>
  <si>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</si>
  <si>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</si>
  <si>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</si>
  <si>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</si>
  <si>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</si>
  <si>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</si>
  <si>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</si>
  <si>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</si>
  <si>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</si>
  <si>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</si>
  <si>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</si>
  <si>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</si>
  <si>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</si>
  <si>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</si>
  <si>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</si>
  <si>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</si>
  <si>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</si>
  <si>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</si>
  <si>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</si>
  <si>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</si>
  <si>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</si>
  <si>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</si>
  <si>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</si>
  <si>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</si>
  <si>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</si>
  <si>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</si>
  <si>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</si>
  <si>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</si>
  <si>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</si>
  <si>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</si>
  <si>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</si>
  <si>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</si>
  <si>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</si>
  <si>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</si>
  <si>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</si>
  <si>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</si>
  <si>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</si>
  <si>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</si>
  <si>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</si>
  <si>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</si>
  <si>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</si>
  <si>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</si>
  <si>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</si>
  <si>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</si>
  <si>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</si>
  <si>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</si>
  <si>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</si>
  <si>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</si>
  <si>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</si>
  <si>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</si>
  <si>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</si>
  <si>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</si>
  <si>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</si>
  <si>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</si>
  <si>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</si>
  <si>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</si>
  <si>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</si>
  <si>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</si>
  <si>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</si>
  <si>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</si>
  <si>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</si>
  <si>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</si>
  <si>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</si>
  <si>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</si>
  <si>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</si>
  <si>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</si>
  <si>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</si>
  <si>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</si>
  <si>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</si>
  <si>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</si>
  <si>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</si>
  <si>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</si>
  <si>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</si>
  <si>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</si>
  <si>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</si>
  <si>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</si>
  <si>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</si>
  <si>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</si>
  <si>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</si>
  <si>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</si>
  <si>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</si>
  <si>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</si>
  <si>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</si>
  <si>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</si>
  <si>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</si>
  <si>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</si>
  <si>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</si>
  <si>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</si>
  <si>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</si>
  <si>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</si>
  <si>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</si>
  <si>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</si>
  <si>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</si>
  <si>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</si>
  <si>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</si>
  <si>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</si>
  <si>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</si>
  <si>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</si>
  <si>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</si>
  <si>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</si>
  <si>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</si>
  <si>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</si>
  <si>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</si>
  <si>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</si>
  <si>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</si>
  <si>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</si>
  <si>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</si>
  <si>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</si>
  <si>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</si>
  <si>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</si>
  <si>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</si>
  <si>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</si>
  <si>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</si>
  <si>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</si>
  <si>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</si>
  <si>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</si>
  <si>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</si>
  <si>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</si>
  <si>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</si>
  <si>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</si>
  <si>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</si>
  <si>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</si>
  <si>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</si>
  <si>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</si>
  <si>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</si>
  <si>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</si>
  <si>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</si>
  <si>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</si>
  <si>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</si>
  <si>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</si>
  <si>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</si>
  <si>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</si>
  <si>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</si>
  <si>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</si>
  <si>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</si>
  <si>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</si>
  <si>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</si>
  <si>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</si>
  <si>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</si>
  <si>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</si>
  <si>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</si>
  <si>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</si>
  <si>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</si>
  <si>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</si>
  <si>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</si>
  <si>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</si>
  <si>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</si>
  <si>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</si>
  <si>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</si>
  <si>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</si>
  <si>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</si>
  <si>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</si>
  <si>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</si>
  <si>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</si>
  <si>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</si>
  <si>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</si>
  <si>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</si>
  <si>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</si>
  <si>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</si>
  <si>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</si>
  <si>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</si>
  <si>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</si>
  <si>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</si>
  <si>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</si>
  <si>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</si>
  <si>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</si>
  <si>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</si>
  <si>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</si>
  <si>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</si>
  <si>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</si>
  <si>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</si>
  <si>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</si>
  <si>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</si>
  <si>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</si>
  <si>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</si>
  <si>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</si>
  <si>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</si>
  <si>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</si>
  <si>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</si>
  <si>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</si>
  <si>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</si>
  <si>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</si>
  <si>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</si>
  <si>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</si>
  <si>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</si>
  <si>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</si>
  <si>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</si>
  <si>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</si>
  <si>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</si>
  <si>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</si>
  <si>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</si>
  <si>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</si>
  <si>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</si>
  <si>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</si>
  <si>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</si>
  <si>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</si>
  <si>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</si>
  <si>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</si>
  <si>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</si>
  <si>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</si>
  <si>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</si>
  <si>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</si>
  <si>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</si>
  <si>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</si>
  <si>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</si>
  <si>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</si>
  <si>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</si>
  <si>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</si>
  <si>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</si>
  <si>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</si>
  <si>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</si>
  <si>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</si>
  <si>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</si>
  <si>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</si>
  <si>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</si>
  <si>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</si>
  <si>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</si>
  <si>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</si>
  <si>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</si>
  <si>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</si>
  <si>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</si>
  <si>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</si>
  <si>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</si>
  <si>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</si>
  <si>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</si>
  <si>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</si>
  <si>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</si>
  <si>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</si>
  <si>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</si>
  <si>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</si>
  <si>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</si>
  <si>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</si>
  <si>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</si>
  <si>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</si>
  <si>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</si>
  <si>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</si>
  <si>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</si>
  <si>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</si>
  <si>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</si>
  <si>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</si>
  <si>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</si>
  <si>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</si>
  <si>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</si>
  <si>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</si>
  <si>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</si>
  <si>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</si>
  <si>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</si>
  <si>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</si>
  <si>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</si>
  <si>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</si>
  <si>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</si>
  <si>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</si>
  <si>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</si>
  <si>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</si>
  <si>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</si>
  <si>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</si>
  <si>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</si>
  <si>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</si>
  <si>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</si>
  <si>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</si>
  <si>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</si>
  <si>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</si>
  <si>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</si>
  <si>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</si>
  <si>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</si>
  <si>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</si>
  <si>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</si>
  <si>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</si>
  <si>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</si>
  <si>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</si>
  <si>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</si>
  <si>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</si>
  <si>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</si>
  <si>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</si>
  <si>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</si>
  <si>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</si>
  <si>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</si>
  <si>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</si>
  <si>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</si>
  <si>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</si>
  <si>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</si>
  <si>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</si>
  <si>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</si>
  <si>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</si>
  <si>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</si>
  <si>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</si>
  <si>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</si>
  <si>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</si>
  <si>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</si>
  <si>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</si>
  <si>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</si>
  <si>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</si>
  <si>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</si>
  <si>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</si>
  <si>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</si>
  <si>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</si>
  <si>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</si>
  <si>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</si>
  <si>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</si>
  <si>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</si>
  <si>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</si>
  <si>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</si>
  <si>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</si>
  <si>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</si>
  <si>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</si>
  <si>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</si>
  <si>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</si>
  <si>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</si>
  <si>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</si>
  <si>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</si>
  <si>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</si>
  <si>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</si>
  <si>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</si>
  <si>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</si>
  <si>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</si>
  <si>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</si>
  <si>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</si>
  <si>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</si>
  <si>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</si>
  <si>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</si>
  <si>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</si>
  <si>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</si>
  <si>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</si>
  <si>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</si>
  <si>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</si>
  <si>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</si>
  <si>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</si>
  <si>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</si>
  <si>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</si>
  <si>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</si>
  <si>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</si>
  <si>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</si>
  <si>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</si>
  <si>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</si>
  <si>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</si>
  <si>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</si>
  <si>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</si>
  <si>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</si>
  <si>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</si>
  <si>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</si>
  <si>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</si>
  <si>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</si>
  <si>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</si>
  <si>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</si>
  <si>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</si>
  <si>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</si>
  <si>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</si>
  <si>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</si>
  <si>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</si>
  <si>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</si>
  <si>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</si>
  <si>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</si>
  <si>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</si>
  <si>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</si>
  <si>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</si>
  <si>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</si>
  <si>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</si>
  <si>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</si>
  <si>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</si>
  <si>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</si>
  <si>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</si>
  <si>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</si>
  <si>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</si>
  <si>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</si>
  <si>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</si>
  <si>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</si>
  <si>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</si>
  <si>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</si>
  <si>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</si>
  <si>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</si>
  <si>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</si>
  <si>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</si>
  <si>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</si>
  <si>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</si>
  <si>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</si>
  <si>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</si>
  <si>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</si>
  <si>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</si>
  <si>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</si>
  <si>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</si>
  <si>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</si>
  <si>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</si>
  <si>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</si>
  <si>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</si>
  <si>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</si>
  <si>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</si>
  <si>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</si>
  <si>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</si>
  <si>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</si>
  <si>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</si>
  <si>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</si>
  <si>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</si>
  <si>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</si>
  <si>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</si>
  <si>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</si>
  <si>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</si>
  <si>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</si>
  <si>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</si>
  <si>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</si>
  <si>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</si>
  <si>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</si>
  <si>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</si>
  <si>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</si>
  <si>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</si>
  <si>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</si>
  <si>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</si>
  <si>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</si>
  <si>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</si>
  <si>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</si>
  <si>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</si>
  <si>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</si>
  <si>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</si>
  <si>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</si>
  <si>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</si>
  <si>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</si>
  <si>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</si>
  <si>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</si>
  <si>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</si>
  <si>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</si>
  <si>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</si>
  <si>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</si>
  <si>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</si>
  <si>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</si>
  <si>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</si>
  <si>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</si>
  <si>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</si>
  <si>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</si>
  <si>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</si>
  <si>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</si>
  <si>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</si>
  <si>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</si>
  <si>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</si>
  <si>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</si>
  <si>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</si>
  <si>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</si>
  <si>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</si>
  <si>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</si>
  <si>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</si>
  <si>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</si>
  <si>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</si>
  <si>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</si>
  <si>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</si>
  <si>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</si>
  <si>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</si>
  <si>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</si>
  <si>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</si>
  <si>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</si>
  <si>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</si>
  <si>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</si>
  <si>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</si>
  <si>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</si>
  <si>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</si>
  <si>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</si>
  <si>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</si>
  <si>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</si>
  <si>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</si>
  <si>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</si>
  <si>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</si>
  <si>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</si>
  <si>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</si>
  <si>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</si>
  <si>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</si>
  <si>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</si>
  <si>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</si>
  <si>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</si>
  <si>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</si>
  <si>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</si>
  <si>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</si>
  <si>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</si>
  <si>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</si>
  <si>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</si>
  <si>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</si>
  <si>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</si>
  <si>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</si>
  <si>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</si>
  <si>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</si>
  <si>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</si>
  <si>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</si>
  <si>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</si>
  <si>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</si>
  <si>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</si>
  <si>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</si>
  <si>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</si>
  <si>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</si>
  <si>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</si>
  <si>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</si>
  <si>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</si>
  <si>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</si>
  <si>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</si>
  <si>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</si>
  <si>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</si>
  <si>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</si>
  <si>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</si>
  <si>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</si>
  <si>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</si>
  <si>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</si>
  <si>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</si>
  <si>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</si>
  <si>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</si>
  <si>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</si>
  <si>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</si>
  <si>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</si>
  <si>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</si>
  <si>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</si>
  <si>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</si>
  <si>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</si>
  <si>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</si>
  <si>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</si>
  <si>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</si>
  <si>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</si>
  <si>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</si>
  <si>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</si>
  <si>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</si>
  <si>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</si>
  <si>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</si>
  <si>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</si>
  <si>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</si>
  <si>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</si>
  <si>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</si>
  <si>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</si>
  <si>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</si>
  <si>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</si>
  <si>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</si>
  <si>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</si>
  <si>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</si>
  <si>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</si>
  <si>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</si>
  <si>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</si>
  <si>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</si>
  <si>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</si>
  <si>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</si>
  <si>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</si>
  <si>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</si>
  <si>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</si>
  <si>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</si>
  <si>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</si>
  <si>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</si>
  <si>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</si>
  <si>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</si>
  <si>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</si>
  <si>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</si>
  <si>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</si>
  <si>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</si>
  <si>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</si>
  <si>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</si>
  <si>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</si>
  <si>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</si>
  <si>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</si>
  <si>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</si>
  <si>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</si>
  <si>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</si>
  <si>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</si>
  <si>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</si>
  <si>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</si>
  <si>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</si>
  <si>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</si>
  <si>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</si>
  <si>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</si>
  <si>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</si>
  <si>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</si>
  <si>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</si>
  <si>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</si>
  <si>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</si>
  <si>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</si>
  <si>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</si>
  <si>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</si>
  <si>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</si>
  <si>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</si>
  <si>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</si>
  <si>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</si>
  <si>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</si>
  <si>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</si>
  <si>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</si>
  <si>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</si>
  <si>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</si>
  <si>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</si>
  <si>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</si>
  <si>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</si>
  <si>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</si>
  <si>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</si>
  <si>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</si>
  <si>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</si>
  <si>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</si>
  <si>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</si>
  <si>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</si>
  <si>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</si>
  <si>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</si>
  <si>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</si>
  <si>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</si>
  <si>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</si>
  <si>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</si>
  <si>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</si>
  <si>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</si>
  <si>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</si>
  <si>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</si>
  <si>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</si>
  <si>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</si>
  <si>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</si>
  <si>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</si>
  <si>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</si>
  <si>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</si>
  <si>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</si>
  <si>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</si>
  <si>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</si>
  <si>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</si>
  <si>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</si>
  <si>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</si>
  <si>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</si>
  <si>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</si>
  <si>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</si>
  <si>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</si>
  <si>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</si>
  <si>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</si>
  <si>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</si>
  <si>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</si>
  <si>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</si>
  <si>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</si>
  <si>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</si>
  <si>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</si>
  <si>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</si>
  <si>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</si>
  <si>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</si>
  <si>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</si>
  <si>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</si>
  <si>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</si>
  <si>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</si>
  <si>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</si>
  <si>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</si>
  <si>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</si>
  <si>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</si>
  <si>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</si>
  <si>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</si>
  <si>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</si>
  <si>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</si>
  <si>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</si>
  <si>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</si>
  <si>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</si>
  <si>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</si>
  <si>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</si>
  <si>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</si>
  <si>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</si>
  <si>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</si>
  <si>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</si>
  <si>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</si>
  <si>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</si>
  <si>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</si>
  <si>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</si>
  <si>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</si>
  <si>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</si>
  <si>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</si>
  <si>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</si>
  <si>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</si>
  <si>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</si>
  <si>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</si>
  <si>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</si>
  <si>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</si>
  <si>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</si>
  <si>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</si>
  <si>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</si>
  <si>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</si>
  <si>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</si>
  <si>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</si>
  <si>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</si>
  <si>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</si>
  <si>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</si>
  <si>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</si>
  <si>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</si>
  <si>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</si>
  <si>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</si>
  <si>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</si>
  <si>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</si>
  <si>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</si>
  <si>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</si>
  <si>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</si>
  <si>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</si>
  <si>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</si>
  <si>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</si>
  <si>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</si>
  <si>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</si>
  <si>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</si>
  <si>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</si>
  <si>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</si>
  <si>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</si>
  <si>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</si>
  <si>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</si>
  <si>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</si>
  <si>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</si>
  <si>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</si>
  <si>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</si>
  <si>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</si>
  <si>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</si>
  <si>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</si>
  <si>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</si>
  <si>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</si>
  <si>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</si>
  <si>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</si>
  <si>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</si>
  <si>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</si>
  <si>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</si>
  <si>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</si>
  <si>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</si>
  <si>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</si>
  <si>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</si>
  <si>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</si>
  <si>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</si>
  <si>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</si>
  <si>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</si>
  <si>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</si>
  <si>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</si>
  <si>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</si>
  <si>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</si>
  <si>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</si>
  <si>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</si>
  <si>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</si>
  <si>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</si>
  <si>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</si>
  <si>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</si>
  <si>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</si>
  <si>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</si>
  <si>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</si>
  <si>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</si>
  <si>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</si>
  <si>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</si>
  <si>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</si>
  <si>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</si>
  <si>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</si>
  <si>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</si>
  <si>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</si>
  <si>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</si>
  <si>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</si>
  <si>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</si>
  <si>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</si>
  <si>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</si>
  <si>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</si>
  <si>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</si>
  <si>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</si>
  <si>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</si>
  <si>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</si>
  <si>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</si>
  <si>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</si>
  <si>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</si>
  <si>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</si>
  <si>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</si>
  <si>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</si>
  <si>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</si>
  <si>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</si>
  <si>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</si>
  <si>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</si>
  <si>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</si>
  <si>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</si>
  <si>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</si>
  <si>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</si>
  <si>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</si>
  <si>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</si>
  <si>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</si>
  <si>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</si>
  <si>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</si>
  <si>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</si>
  <si>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</si>
  <si>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</si>
  <si>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</si>
  <si>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</si>
  <si>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</si>
  <si>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</si>
  <si>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</si>
  <si>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</si>
  <si>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</si>
  <si>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</si>
  <si>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</si>
  <si>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</si>
  <si>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</si>
  <si>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</si>
  <si>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</si>
  <si>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</si>
  <si>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</si>
  <si>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</si>
  <si>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</si>
  <si>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</si>
  <si>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</si>
  <si>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</si>
  <si>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</si>
  <si>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</si>
  <si>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</si>
  <si>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</si>
  <si>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</si>
  <si>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</si>
  <si>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</si>
  <si>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</si>
  <si>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</si>
  <si>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</si>
  <si>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</si>
  <si>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</si>
  <si>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</si>
  <si>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</si>
  <si>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</si>
  <si>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</si>
  <si>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</si>
  <si>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</si>
  <si>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</si>
  <si>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</si>
  <si>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</si>
  <si>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</si>
  <si>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</si>
  <si>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</si>
  <si>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</si>
  <si>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</si>
  <si>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</si>
  <si>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</si>
  <si>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</si>
  <si>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</si>
  <si>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</si>
  <si>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</si>
  <si>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</si>
  <si>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</si>
  <si>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</si>
  <si>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</si>
  <si>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</si>
  <si>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</si>
  <si>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</si>
  <si>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</si>
  <si>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</si>
  <si>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</si>
  <si>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</si>
  <si>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</si>
  <si>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</si>
  <si>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</si>
  <si>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</si>
  <si>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</si>
  <si>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</si>
  <si>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</si>
  <si>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</si>
  <si>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</si>
  <si>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</si>
  <si>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</si>
  <si>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</si>
  <si>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</si>
  <si>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</si>
  <si>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</si>
  <si>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</si>
  <si>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</si>
  <si>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</si>
  <si>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</si>
  <si>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</si>
  <si>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</si>
  <si>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</si>
  <si>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</si>
  <si>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</si>
  <si>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</si>
  <si>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</si>
  <si>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</si>
  <si>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</si>
  <si>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</si>
  <si>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</si>
  <si>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</si>
  <si>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</si>
  <si>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</si>
  <si>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</si>
  <si>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</si>
  <si>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</si>
  <si>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</si>
  <si>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</si>
  <si>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</si>
  <si>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</si>
  <si>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</si>
  <si>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</si>
  <si>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</si>
  <si>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</si>
  <si>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</si>
  <si>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</si>
  <si>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</si>
  <si>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</si>
  <si>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</si>
  <si>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</si>
  <si>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</si>
  <si>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</si>
  <si>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</si>
  <si>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</si>
  <si>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</si>
  <si>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</si>
  <si>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</si>
  <si>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</si>
  <si>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</si>
  <si>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</si>
  <si>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</si>
  <si>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</si>
  <si>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</si>
  <si>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</si>
  <si>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</si>
  <si>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</si>
  <si>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</si>
  <si>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</si>
  <si>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</si>
  <si>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</si>
  <si>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</si>
  <si>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</si>
  <si>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</si>
  <si>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</si>
  <si>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</si>
  <si>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</si>
  <si>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</si>
  <si>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</si>
  <si>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</si>
  <si>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</si>
  <si>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</si>
  <si>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</si>
  <si>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</si>
  <si>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</si>
  <si>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</si>
  <si>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</si>
  <si>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</si>
  <si>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</si>
  <si>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</si>
  <si>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</si>
  <si>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</si>
  <si>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</si>
  <si>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</si>
  <si>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</si>
  <si>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</si>
  <si>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</si>
  <si>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</si>
  <si>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</si>
  <si>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</si>
  <si>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</si>
  <si>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</si>
  <si>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</si>
  <si>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</si>
  <si>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</si>
  <si>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</si>
  <si>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</si>
  <si>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</si>
  <si>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</si>
  <si>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</si>
  <si>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</si>
  <si>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</si>
  <si>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</si>
  <si>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</si>
  <si>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</si>
  <si>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</si>
  <si>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</si>
  <si>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</si>
  <si>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</si>
  <si>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</si>
  <si>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</si>
  <si>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</si>
  <si>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</si>
  <si>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</si>
  <si>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</si>
  <si>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</si>
  <si>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</si>
  <si>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</si>
  <si>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</si>
  <si>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</si>
  <si>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</si>
  <si>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</si>
  <si>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</si>
  <si>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</si>
  <si>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</si>
  <si>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</si>
  <si>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</si>
  <si>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</si>
  <si>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</si>
  <si>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</si>
  <si>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</si>
  <si>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</si>
  <si>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</si>
  <si>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</si>
  <si>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</si>
  <si>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</si>
  <si>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</si>
  <si>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</si>
  <si>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</si>
  <si>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</si>
  <si>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</si>
  <si>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</si>
  <si>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</si>
  <si>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</si>
  <si>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</si>
  <si>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</si>
  <si>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</si>
  <si>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</si>
  <si>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</si>
  <si>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</si>
  <si>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</si>
  <si>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</si>
  <si>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</si>
  <si>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</si>
  <si>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</si>
  <si>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</si>
  <si>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</si>
  <si>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</si>
  <si>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</si>
  <si>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</si>
  <si>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</si>
  <si>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</si>
  <si>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</si>
  <si>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</si>
  <si>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</si>
  <si>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</si>
  <si>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</si>
  <si>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</si>
  <si>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</si>
  <si>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</si>
  <si>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</si>
  <si>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</si>
  <si>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</si>
  <si>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</si>
  <si>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</si>
  <si>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</si>
  <si>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</si>
  <si>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</si>
  <si>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</si>
  <si>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</si>
  <si>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</si>
  <si>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</si>
  <si>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</si>
  <si>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</si>
  <si>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</si>
  <si>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</si>
  <si>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</si>
  <si>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</si>
  <si>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</si>
  <si>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</si>
  <si>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</si>
  <si>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</si>
  <si>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</si>
  <si>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</si>
  <si>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</si>
  <si>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</si>
  <si>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</si>
  <si>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</si>
  <si>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</si>
  <si>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</si>
  <si>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</si>
  <si>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</si>
  <si>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</si>
  <si>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</si>
  <si>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</si>
  <si>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</si>
  <si>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</si>
  <si>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</si>
  <si>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</si>
  <si>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</si>
  <si>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</si>
  <si>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</si>
  <si>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</si>
  <si>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</si>
  <si>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</si>
  <si>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</si>
  <si>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</si>
  <si>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</si>
  <si>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</si>
  <si>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</si>
  <si>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</si>
  <si>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</si>
  <si>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</si>
  <si>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</si>
  <si>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</si>
  <si>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</si>
  <si>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</si>
  <si>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</si>
  <si>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</si>
  <si>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</si>
  <si>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</si>
  <si>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</si>
  <si>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</si>
  <si>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</si>
  <si>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</si>
  <si>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</si>
  <si>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</si>
  <si>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</si>
  <si>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</si>
  <si>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</si>
  <si>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</si>
  <si>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</si>
  <si>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</si>
  <si>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</si>
  <si>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</si>
  <si>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</si>
  <si>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</si>
  <si>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</si>
  <si>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</si>
  <si>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</si>
  <si>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</si>
  <si>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</si>
  <si>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</si>
  <si>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</si>
  <si>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</si>
  <si>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</si>
  <si>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</si>
  <si>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</si>
  <si>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</si>
  <si>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</si>
  <si>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</si>
  <si>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</si>
  <si>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</si>
  <si>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</si>
  <si>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</si>
  <si>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</si>
  <si>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</si>
  <si>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</si>
  <si>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</si>
  <si>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</si>
  <si>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</si>
  <si>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</si>
  <si>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</si>
  <si>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</si>
  <si>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</si>
  <si>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</si>
  <si>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</si>
  <si>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</si>
  <si>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</si>
  <si>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</si>
  <si>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</si>
  <si>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</si>
  <si>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</si>
  <si>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</si>
  <si>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</si>
  <si>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</si>
  <si>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</si>
  <si>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</si>
  <si>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</si>
  <si>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</si>
  <si>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</si>
  <si>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</si>
  <si>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</si>
  <si>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</si>
  <si>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</si>
  <si>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</si>
  <si>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</si>
  <si>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</si>
  <si>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</si>
  <si>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</si>
  <si>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</si>
  <si>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</si>
  <si>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</si>
  <si>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</si>
  <si>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</si>
  <si>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</si>
  <si>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</si>
  <si>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</si>
  <si>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</si>
  <si>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</si>
  <si>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</si>
  <si>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</si>
  <si>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</si>
  <si>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</si>
  <si>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</si>
  <si>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</si>
  <si>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</si>
  <si>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</si>
  <si>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</si>
  <si>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</si>
  <si>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</si>
  <si>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</si>
  <si>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</si>
  <si>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</si>
  <si>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</si>
  <si>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</si>
  <si>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</si>
  <si>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</si>
  <si>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</si>
  <si>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</si>
  <si>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</si>
  <si>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</si>
  <si>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</si>
  <si>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</si>
  <si>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</si>
  <si>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</si>
  <si>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</si>
  <si>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</si>
  <si>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</si>
  <si>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</si>
  <si>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</si>
  <si>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</si>
  <si>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</si>
  <si>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</si>
  <si>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</si>
  <si>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</si>
  <si>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</si>
  <si>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</si>
  <si>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</si>
  <si>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</si>
  <si>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</si>
  <si>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</si>
  <si>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</si>
  <si>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</si>
  <si>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</si>
  <si>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</si>
  <si>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</si>
  <si>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</si>
  <si>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</si>
  <si>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</si>
  <si>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</si>
  <si>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</si>
  <si>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</si>
  <si>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</si>
  <si>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</si>
  <si>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</si>
  <si>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</si>
  <si>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</si>
  <si>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</si>
  <si>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</si>
  <si>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</si>
  <si>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</si>
  <si>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</si>
  <si>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</si>
  <si>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</si>
  <si>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</si>
  <si>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</si>
  <si>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</si>
  <si>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</si>
  <si>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</si>
  <si>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</si>
  <si>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</si>
  <si>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</si>
  <si>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</si>
  <si>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</si>
  <si>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</si>
  <si>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</si>
  <si>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</si>
  <si>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</si>
  <si>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</si>
  <si>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</si>
  <si>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</si>
  <si>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</si>
  <si>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</si>
  <si>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</si>
  <si>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</si>
  <si>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</si>
  <si>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</si>
  <si>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</si>
  <si>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</si>
  <si>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</si>
  <si>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</si>
  <si>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</si>
  <si>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</si>
  <si>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</si>
  <si>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</si>
  <si>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</si>
  <si>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</si>
  <si>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</si>
  <si>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</si>
  <si>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</si>
  <si>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</si>
  <si>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</si>
  <si>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</si>
  <si>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</si>
  <si>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</si>
  <si>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</si>
  <si>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</si>
  <si>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</si>
  <si>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</si>
  <si>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</si>
  <si>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</si>
  <si>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</si>
  <si>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</si>
  <si>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</si>
  <si>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</si>
  <si>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</si>
  <si>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</si>
  <si>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</si>
  <si>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</si>
  <si>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</si>
  <si>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</si>
  <si>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</si>
  <si>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</si>
  <si>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</si>
  <si>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</si>
  <si>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</si>
  <si>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</si>
  <si>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</si>
  <si>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</si>
  <si>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</si>
  <si>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</si>
  <si>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</si>
  <si>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</si>
  <si>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</si>
  <si>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</si>
  <si>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</si>
  <si>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</si>
  <si>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</si>
  <si>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</si>
  <si>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</si>
  <si>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</si>
  <si>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</si>
  <si>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</si>
  <si>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</si>
  <si>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</si>
  <si>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</si>
  <si>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</si>
  <si>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</si>
  <si>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</si>
  <si>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</si>
  <si>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</si>
  <si>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</si>
  <si>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</si>
  <si>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</si>
  <si>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</si>
  <si>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</si>
  <si>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</si>
  <si>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</si>
  <si>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</si>
  <si>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</si>
  <si>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</si>
  <si>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</si>
  <si>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</si>
  <si>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</si>
  <si>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</si>
  <si>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</si>
  <si>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</si>
  <si>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</si>
  <si>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</si>
  <si>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</si>
  <si>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</si>
  <si>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</si>
  <si>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</si>
  <si>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</si>
  <si>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</si>
  <si>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</si>
  <si>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</si>
  <si>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</si>
  <si>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</si>
  <si>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</si>
  <si>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</si>
  <si>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</si>
  <si>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</si>
  <si>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</si>
  <si>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</si>
  <si>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</si>
  <si>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</si>
  <si>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</si>
  <si>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</si>
  <si>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</si>
  <si>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</si>
  <si>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</si>
  <si>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</si>
  <si>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</si>
  <si>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</si>
  <si>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</si>
  <si>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</si>
  <si>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</si>
  <si>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</si>
  <si>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</si>
  <si>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</si>
  <si>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</si>
  <si>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</si>
  <si>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</si>
  <si>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</si>
  <si>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</si>
  <si>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</si>
  <si>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</si>
  <si>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</si>
  <si>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</si>
  <si>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</si>
  <si>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</si>
  <si>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</si>
  <si>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</si>
  <si>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</si>
  <si>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</si>
  <si>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</si>
  <si>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</si>
  <si>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</si>
  <si>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</si>
  <si>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</si>
  <si>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</si>
  <si>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</si>
  <si>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</si>
  <si>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</si>
  <si>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</si>
  <si>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</si>
  <si>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</si>
  <si>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</si>
  <si>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</si>
  <si>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</si>
  <si>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</si>
  <si>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</si>
  <si>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</si>
  <si>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</si>
  <si>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</si>
  <si>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</si>
  <si>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</si>
  <si>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</si>
  <si>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</si>
  <si>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</si>
  <si>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</si>
  <si>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</si>
  <si>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</si>
  <si>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</si>
  <si>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</si>
  <si>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</si>
  <si>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</si>
  <si>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</si>
  <si>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</si>
  <si>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</si>
  <si>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</si>
  <si>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</si>
  <si>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</si>
  <si>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</si>
  <si>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</si>
  <si>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</si>
  <si>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</si>
  <si>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</si>
  <si>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</si>
  <si>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</si>
  <si>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</si>
  <si>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</si>
  <si>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</si>
  <si>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</si>
  <si>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</si>
  <si>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</si>
  <si>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</si>
  <si>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</si>
  <si>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</si>
  <si>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</si>
  <si>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</si>
  <si>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</si>
  <si>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</si>
  <si>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</si>
  <si>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</si>
  <si>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</si>
  <si>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</si>
  <si>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</si>
  <si>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</si>
  <si>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</si>
  <si>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</si>
  <si>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</si>
  <si>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</si>
  <si>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</si>
  <si>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</si>
  <si>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</si>
  <si>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</si>
  <si>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</si>
  <si>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</si>
  <si>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</si>
  <si>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</si>
  <si>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</si>
  <si>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</si>
  <si>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</si>
  <si>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</si>
  <si>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</si>
  <si>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</si>
  <si>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</si>
  <si>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</si>
  <si>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</si>
  <si>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</si>
  <si>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</si>
  <si>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</si>
  <si>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</si>
  <si>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</si>
  <si>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</si>
  <si>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</si>
  <si>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</si>
  <si>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</si>
  <si>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</si>
  <si>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</si>
  <si>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</si>
  <si>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</si>
  <si>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</si>
  <si>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</si>
  <si>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</si>
  <si>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</si>
  <si>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</si>
  <si>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</si>
  <si>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</si>
  <si>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</si>
  <si>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</si>
  <si>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</si>
  <si>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</si>
  <si>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</si>
  <si>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</si>
  <si>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</si>
  <si>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</si>
  <si>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</si>
  <si>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</si>
  <si>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</si>
  <si>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</si>
  <si>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</si>
  <si>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</si>
  <si>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</si>
  <si>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</si>
  <si>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</si>
  <si>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</si>
  <si>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</si>
  <si>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</si>
  <si>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</si>
  <si>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</si>
  <si>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</si>
  <si>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</si>
  <si>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</si>
  <si>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</si>
  <si>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</si>
  <si>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</si>
  <si>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</si>
  <si>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</si>
  <si>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</si>
  <si>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</si>
  <si>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</si>
  <si>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</si>
  <si>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</si>
  <si>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</si>
  <si>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</si>
  <si>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</si>
  <si>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</si>
  <si>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</si>
  <si>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</si>
  <si>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</si>
  <si>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</si>
  <si>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</si>
  <si>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</si>
  <si>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</si>
  <si>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</si>
  <si>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</si>
  <si>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</si>
  <si>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</si>
  <si>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</si>
  <si>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</si>
  <si>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</si>
  <si>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</si>
  <si>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</si>
  <si>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</si>
  <si>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</si>
  <si>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</si>
  <si>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</si>
  <si>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</si>
  <si>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</si>
  <si>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</si>
  <si>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</si>
  <si>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</si>
  <si>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</si>
  <si>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</si>
  <si>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</si>
  <si>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</si>
  <si>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</si>
  <si>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</si>
  <si>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</si>
  <si>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</si>
  <si>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</si>
  <si>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</si>
  <si>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</si>
  <si>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</si>
  <si>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</si>
  <si>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</si>
  <si>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</si>
  <si>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</si>
  <si>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</si>
  <si>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</si>
  <si>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</si>
  <si>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</si>
  <si>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</si>
  <si>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</si>
  <si>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</si>
  <si>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</si>
  <si>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</si>
  <si>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</si>
  <si>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</si>
  <si>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</si>
  <si>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</si>
  <si>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</si>
  <si>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</si>
  <si>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</si>
  <si>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</si>
  <si>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</si>
  <si>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</si>
  <si>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</si>
  <si>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</si>
  <si>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</si>
  <si>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</si>
  <si>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</si>
  <si>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</si>
  <si>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</si>
  <si>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</si>
  <si>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</si>
  <si>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</si>
  <si>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</si>
  <si>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</si>
  <si>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</si>
  <si>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</si>
  <si>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</si>
  <si>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</si>
  <si>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</si>
  <si>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</si>
  <si>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</si>
  <si>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</si>
  <si>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</si>
  <si>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</si>
  <si>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</si>
  <si>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</si>
  <si>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</si>
  <si>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</si>
  <si>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</si>
  <si>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</si>
  <si>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</si>
  <si>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</si>
  <si>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</si>
  <si>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</si>
  <si>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</si>
  <si>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</si>
  <si>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</si>
  <si>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</si>
  <si>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</si>
  <si>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</si>
  <si>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</si>
  <si>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</si>
  <si>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</si>
  <si>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</si>
  <si>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</si>
  <si>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</si>
  <si>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</si>
  <si>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</si>
  <si>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</si>
  <si>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</si>
  <si>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</si>
  <si>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</si>
  <si>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</si>
  <si>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</si>
  <si>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</si>
  <si>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</si>
  <si>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</si>
  <si>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</si>
  <si>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</si>
  <si>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</si>
  <si>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</si>
  <si>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</si>
  <si>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</si>
  <si>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</si>
  <si>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</si>
  <si>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</si>
  <si>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</si>
  <si>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</si>
  <si>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</si>
  <si>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</si>
  <si>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</si>
  <si>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</si>
  <si>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</si>
  <si>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</si>
  <si>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</si>
  <si>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</si>
  <si>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</si>
  <si>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</si>
  <si>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</si>
  <si>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</si>
  <si>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</si>
  <si>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</si>
  <si>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</si>
  <si>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</si>
  <si>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</si>
  <si>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</si>
  <si>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</si>
  <si>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</si>
  <si>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</si>
  <si>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</si>
  <si>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</si>
  <si>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</si>
  <si>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</si>
  <si>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</si>
  <si>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</si>
  <si>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</si>
  <si>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</si>
  <si>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</si>
  <si>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</si>
  <si>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</si>
  <si>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</si>
  <si>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</si>
  <si>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</si>
  <si>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</si>
  <si>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</si>
  <si>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</si>
  <si>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</si>
  <si>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</si>
  <si>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</si>
  <si>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</si>
  <si>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</si>
  <si>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</si>
  <si>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</si>
  <si>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</si>
  <si>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</si>
  <si>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</si>
  <si>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</si>
  <si>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</si>
  <si>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</si>
  <si>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</si>
  <si>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</si>
  <si>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</si>
  <si>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</si>
  <si>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</si>
  <si>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</si>
  <si>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</si>
  <si>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</si>
  <si>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</si>
  <si>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</si>
  <si>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</si>
  <si>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</si>
  <si>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</si>
  <si>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</si>
  <si>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</si>
  <si>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</si>
  <si>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</si>
  <si>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</si>
  <si>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</si>
  <si>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</si>
  <si>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</si>
  <si>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</si>
  <si>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</si>
  <si>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</si>
  <si>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</si>
  <si>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</si>
  <si>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</si>
  <si>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</si>
  <si>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</si>
  <si>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</si>
  <si>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</si>
  <si>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</si>
  <si>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</si>
  <si>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</si>
  <si>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</si>
  <si>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</si>
  <si>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</si>
  <si>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</si>
  <si>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</si>
  <si>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</si>
  <si>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</si>
  <si>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</si>
  <si>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</si>
  <si>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</si>
  <si>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</si>
  <si>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</si>
  <si>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</si>
  <si>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</si>
  <si>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</si>
  <si>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</si>
  <si>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</si>
  <si>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</si>
  <si>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</si>
  <si>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</si>
  <si>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</si>
  <si>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</si>
  <si>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</si>
  <si>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</si>
  <si>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</si>
  <si>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</si>
  <si>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</si>
  <si>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</si>
  <si>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</si>
  <si>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</si>
  <si>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</si>
  <si>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</si>
  <si>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</si>
  <si>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</si>
  <si>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</si>
  <si>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</si>
  <si>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</si>
  <si>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</si>
  <si>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</si>
  <si>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</si>
  <si>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</si>
  <si>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</si>
  <si>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</si>
  <si>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</si>
  <si>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</si>
  <si>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</si>
  <si>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</si>
  <si>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</si>
  <si>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</si>
  <si>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</si>
  <si>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</si>
  <si>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</si>
  <si>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</si>
  <si>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</si>
  <si>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</si>
  <si>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</si>
  <si>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</si>
  <si>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</si>
  <si>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</si>
  <si>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</si>
  <si>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</si>
  <si>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</si>
  <si>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</si>
  <si>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</si>
  <si>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</si>
  <si>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</si>
  <si>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</si>
  <si>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</si>
  <si>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</si>
  <si>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</si>
  <si>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</si>
  <si>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</si>
  <si>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</si>
  <si>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</si>
  <si>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</si>
  <si>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</si>
  <si>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</si>
  <si>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</si>
  <si>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</si>
  <si>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</si>
  <si>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</si>
  <si>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</si>
  <si>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</si>
  <si>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</si>
  <si>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</si>
  <si>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</si>
  <si>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</si>
  <si>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</si>
  <si>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</si>
  <si>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</si>
  <si>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</si>
  <si>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</si>
  <si>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</si>
  <si>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</si>
  <si>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</si>
  <si>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</si>
  <si>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</si>
  <si>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</si>
  <si>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</si>
  <si>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</si>
  <si>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</si>
  <si>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</si>
  <si>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</si>
  <si>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</si>
  <si>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</si>
  <si>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</si>
  <si>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</si>
  <si>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</si>
  <si>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</si>
  <si>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</si>
  <si>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</si>
  <si>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</si>
  <si>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</si>
  <si>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</si>
  <si>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</si>
  <si>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</si>
  <si>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</si>
  <si>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</si>
  <si>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</si>
  <si>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</si>
  <si>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</si>
  <si>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</si>
  <si>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</si>
  <si>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</si>
  <si>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</si>
  <si>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</si>
  <si>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</si>
  <si>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</si>
  <si>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</si>
  <si>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</si>
  <si>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</si>
  <si>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</si>
  <si>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</si>
  <si>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</si>
  <si>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</si>
  <si>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</si>
  <si>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</si>
  <si>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</si>
  <si>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</si>
  <si>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</si>
  <si>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</si>
  <si>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</si>
  <si>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</si>
  <si>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</si>
  <si>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</si>
  <si>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</si>
  <si>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</si>
  <si>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</si>
  <si>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</si>
  <si>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</si>
  <si>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</si>
  <si>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</si>
  <si>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</si>
  <si>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</si>
  <si>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</si>
  <si>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</si>
  <si>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</si>
  <si>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</si>
  <si>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</si>
  <si>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</si>
  <si>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</si>
  <si>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</si>
  <si>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</si>
  <si>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</si>
  <si>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</si>
  <si>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</si>
  <si>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</si>
  <si>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</si>
  <si>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</si>
  <si>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</si>
  <si>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</si>
  <si>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</si>
  <si>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</si>
  <si>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</si>
  <si>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</si>
  <si>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</si>
  <si>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</si>
  <si>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</si>
  <si>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</si>
  <si>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</si>
  <si>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</si>
  <si>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</si>
  <si>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</si>
  <si>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</si>
  <si>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</si>
  <si>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</si>
  <si>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</si>
  <si>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</si>
  <si>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</si>
  <si>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</si>
  <si>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</si>
  <si>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</si>
  <si>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</si>
  <si>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</si>
  <si>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</si>
  <si>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</si>
  <si>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</si>
  <si>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</si>
  <si>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</si>
  <si>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</si>
  <si>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</si>
  <si>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</si>
  <si>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</si>
  <si>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</si>
  <si>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</si>
  <si>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</si>
  <si>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</si>
  <si>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</si>
  <si>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</si>
  <si>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</si>
  <si>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</si>
  <si>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</si>
  <si>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</si>
  <si>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</si>
  <si>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</si>
  <si>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</si>
  <si>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</si>
  <si>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</si>
  <si>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</si>
  <si>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</si>
  <si>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</si>
  <si>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</si>
  <si>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</si>
  <si>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</si>
  <si>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</si>
  <si>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</si>
  <si>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</si>
  <si>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</si>
  <si>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</si>
  <si>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</si>
  <si>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</si>
  <si>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</si>
  <si>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</si>
  <si>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</si>
  <si>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</si>
  <si>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</si>
  <si>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</si>
  <si>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</si>
  <si>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</si>
  <si>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</si>
  <si>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</si>
  <si>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</si>
  <si>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</si>
  <si>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</si>
  <si>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</si>
  <si>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</si>
  <si>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</si>
  <si>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</si>
  <si>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</si>
  <si>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</si>
  <si>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</si>
  <si>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</si>
  <si>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</si>
  <si>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</si>
  <si>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</si>
  <si>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</si>
  <si>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</si>
  <si>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</si>
  <si>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</si>
  <si>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</si>
  <si>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</si>
  <si>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</si>
  <si>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</si>
  <si>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</si>
  <si>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</si>
  <si>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</si>
  <si>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</si>
  <si>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</si>
  <si>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</si>
  <si>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</si>
  <si>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</si>
  <si>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</si>
  <si>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</si>
  <si>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</si>
  <si>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</si>
  <si>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</si>
  <si>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</si>
  <si>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</si>
  <si>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</si>
  <si>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</si>
  <si>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</si>
  <si>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</si>
  <si>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</si>
  <si>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</si>
  <si>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</si>
  <si>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</si>
  <si>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</si>
  <si>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</si>
  <si>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</si>
  <si>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</si>
  <si>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</si>
  <si>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</si>
  <si>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</si>
  <si>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</si>
  <si>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</si>
  <si>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</si>
  <si>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</si>
  <si>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</si>
  <si>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</si>
  <si>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</si>
  <si>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</si>
  <si>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</si>
  <si>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</si>
  <si>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</si>
  <si>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</si>
  <si>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</si>
  <si>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</si>
  <si>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</si>
  <si>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</si>
  <si>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</si>
  <si>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</si>
  <si>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</si>
  <si>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</si>
  <si>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</si>
  <si>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</si>
  <si>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</si>
  <si>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</si>
  <si>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</si>
  <si>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</si>
  <si>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</si>
  <si>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</si>
  <si>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</si>
  <si>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</si>
  <si>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</si>
  <si>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</si>
  <si>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</si>
  <si>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</si>
  <si>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</si>
  <si>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</si>
  <si>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</si>
  <si>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</si>
  <si>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</si>
  <si>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</si>
  <si>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</si>
  <si>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</si>
  <si>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</si>
  <si>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</si>
  <si>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</si>
  <si>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</si>
  <si>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</si>
  <si>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</si>
  <si>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</si>
  <si>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</si>
  <si>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</si>
  <si>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</si>
  <si>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</si>
  <si>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</si>
  <si>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</si>
  <si>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</si>
  <si>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</si>
  <si>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</si>
  <si>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</si>
  <si>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</si>
  <si>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</si>
  <si>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</si>
  <si>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</si>
  <si>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</si>
  <si>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</si>
  <si>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</si>
  <si>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</si>
  <si>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</si>
  <si>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</si>
  <si>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</si>
  <si>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</si>
  <si>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</si>
  <si>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</si>
  <si>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</si>
  <si>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</si>
  <si>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</si>
  <si>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</si>
  <si>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</si>
  <si>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</si>
  <si>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</si>
  <si>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</si>
  <si>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</si>
  <si>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</si>
  <si>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</si>
  <si>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</si>
  <si>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</si>
  <si>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</si>
  <si>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</si>
  <si>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</si>
  <si>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</si>
  <si>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</si>
  <si>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</si>
  <si>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</si>
  <si>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</si>
  <si>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</si>
  <si>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</si>
  <si>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</si>
  <si>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</si>
  <si>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</si>
  <si>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</si>
  <si>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</si>
  <si>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</si>
  <si>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</si>
  <si>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</si>
  <si>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</si>
  <si>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</si>
  <si>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</si>
  <si>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</si>
  <si>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</si>
  <si>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</si>
  <si>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</si>
  <si>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</si>
  <si>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</si>
  <si>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</si>
  <si>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</si>
  <si>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</si>
  <si>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</si>
  <si>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</si>
  <si>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</si>
  <si>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</si>
  <si>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</si>
  <si>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</si>
  <si>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</si>
  <si>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</si>
  <si>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</si>
  <si>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</si>
  <si>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</si>
  <si>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</si>
  <si>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</si>
  <si>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</si>
  <si>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</si>
  <si>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</si>
  <si>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</si>
  <si>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</si>
  <si>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</si>
  <si>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</si>
  <si>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</si>
  <si>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</si>
  <si>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</si>
  <si>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</si>
  <si>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</si>
  <si>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</si>
  <si>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</si>
  <si>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</si>
  <si>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</si>
  <si>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</si>
  <si>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</si>
  <si>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</si>
  <si>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</si>
  <si>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</si>
  <si>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</si>
  <si>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</si>
  <si>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</si>
  <si>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</si>
  <si>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</si>
  <si>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</si>
  <si>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</si>
  <si>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</si>
  <si>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</si>
  <si>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</si>
  <si>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</si>
  <si>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</si>
  <si>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</si>
  <si>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</si>
  <si>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</si>
  <si>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</si>
  <si>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</si>
  <si>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</si>
  <si>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</si>
  <si>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</si>
  <si>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</si>
  <si>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</si>
  <si>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</si>
  <si>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</si>
  <si>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</si>
  <si>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</si>
  <si>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</si>
  <si>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</si>
  <si>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</si>
  <si>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</si>
  <si>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</si>
  <si>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</si>
  <si>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</si>
  <si>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</si>
  <si>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</si>
  <si>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</si>
  <si>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</si>
  <si>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</si>
  <si>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</si>
  <si>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</si>
  <si>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</si>
  <si>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</si>
  <si>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</si>
  <si>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</si>
  <si>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</si>
  <si>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</si>
  <si>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</si>
  <si>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</si>
  <si>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</si>
  <si>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</si>
  <si>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</si>
  <si>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</si>
  <si>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</si>
  <si>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</si>
  <si>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</si>
  <si>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</si>
  <si>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</si>
  <si>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</si>
  <si>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</si>
  <si>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</si>
  <si>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</si>
  <si>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</si>
  <si>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</si>
  <si>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</si>
  <si>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</si>
  <si>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</si>
  <si>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</si>
  <si>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</si>
  <si>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</si>
  <si>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</si>
  <si>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</si>
  <si>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</si>
  <si>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</si>
  <si>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</si>
  <si>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</si>
  <si>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</si>
  <si>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</si>
  <si>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</si>
  <si>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</si>
  <si>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</si>
  <si>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</si>
  <si>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</si>
  <si>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</si>
  <si>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</si>
  <si>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</si>
  <si>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</si>
  <si>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</si>
  <si>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</si>
  <si>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</si>
  <si>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</si>
  <si>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</si>
  <si>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</si>
  <si>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</si>
  <si>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</si>
  <si>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</si>
  <si>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</si>
  <si>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</si>
  <si>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</si>
  <si>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</si>
  <si>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</si>
  <si>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</si>
  <si>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</si>
  <si>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</si>
  <si>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</si>
  <si>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</si>
  <si>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</si>
  <si>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</si>
  <si>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</si>
  <si>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</si>
  <si>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</si>
  <si>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</si>
  <si>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</si>
  <si>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</si>
  <si>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</si>
  <si>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</si>
  <si>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</si>
  <si>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</si>
  <si>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</si>
  <si>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</si>
  <si>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</si>
  <si>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</si>
  <si>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</si>
  <si>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</si>
  <si>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</si>
  <si>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</si>
  <si>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</si>
  <si>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</si>
  <si>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</si>
  <si>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</si>
  <si>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</si>
  <si>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</si>
  <si>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</si>
  <si>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</si>
  <si>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</si>
  <si>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</si>
  <si>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</si>
  <si>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</si>
  <si>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</si>
  <si>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</si>
  <si>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</si>
  <si>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</si>
  <si>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</si>
  <si>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</si>
  <si>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</si>
  <si>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</si>
  <si>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</si>
  <si>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</si>
  <si>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</si>
  <si>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</si>
  <si>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</si>
  <si>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</si>
  <si>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</si>
  <si>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</si>
  <si>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</si>
  <si>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</si>
  <si>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</si>
  <si>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</si>
  <si>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</si>
  <si>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</si>
  <si>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</si>
  <si>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</si>
  <si>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</si>
  <si>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</si>
  <si>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</si>
  <si>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</si>
  <si>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</si>
  <si>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</si>
  <si>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</si>
  <si>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</si>
  <si>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</si>
  <si>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</si>
  <si>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</si>
  <si>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</si>
  <si>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</si>
  <si>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</si>
  <si>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</si>
  <si>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</si>
  <si>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</si>
  <si>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</si>
  <si>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</si>
  <si>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</si>
  <si>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</si>
  <si>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</si>
  <si>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</si>
  <si>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</si>
  <si>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</si>
  <si>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</si>
  <si>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</si>
  <si>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</si>
  <si>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</si>
  <si>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</si>
  <si>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</si>
  <si>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</si>
  <si>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</si>
  <si>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</si>
  <si>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</si>
  <si>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</si>
  <si>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</si>
  <si>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</si>
  <si>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</si>
  <si>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</si>
  <si>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</si>
  <si>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</si>
  <si>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</si>
  <si>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</si>
  <si>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</si>
  <si>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</si>
  <si>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</si>
  <si>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</si>
  <si>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</si>
  <si>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</si>
  <si>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</si>
  <si>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</si>
  <si>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</si>
  <si>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</si>
  <si>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</si>
  <si>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</si>
  <si>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</si>
  <si>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</si>
  <si>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</si>
  <si>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</si>
  <si>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</si>
  <si>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</si>
  <si>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</si>
  <si>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</si>
  <si>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</si>
  <si>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</si>
  <si>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</si>
  <si>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</si>
  <si>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</si>
  <si>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</si>
  <si>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</si>
  <si>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</si>
  <si>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</si>
  <si>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</si>
  <si>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</si>
  <si>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</si>
  <si>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</si>
  <si>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</si>
  <si>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</si>
  <si>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</si>
  <si>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</si>
  <si>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</si>
  <si>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</si>
  <si>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</si>
  <si>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</si>
  <si>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</si>
  <si>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</si>
  <si>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</si>
  <si>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</si>
  <si>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</si>
  <si>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</si>
  <si>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</si>
  <si>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</si>
  <si>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</si>
  <si>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</si>
  <si>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</si>
  <si>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</si>
  <si>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</si>
  <si>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</si>
  <si>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</si>
  <si>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</si>
  <si>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</si>
  <si>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</si>
  <si>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</si>
  <si>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</si>
  <si>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</si>
  <si>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</si>
  <si>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</si>
  <si>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</si>
  <si>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</si>
  <si>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</si>
  <si>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</si>
  <si>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</si>
  <si>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</si>
  <si>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</si>
  <si>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</si>
  <si>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</si>
  <si>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</si>
  <si>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</si>
  <si>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</si>
  <si>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</si>
  <si>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</si>
  <si>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</si>
  <si>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</si>
  <si>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</si>
  <si>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</si>
  <si>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</si>
  <si>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</si>
  <si>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</si>
  <si>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</si>
  <si>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</si>
  <si>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</si>
  <si>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</si>
  <si>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</si>
  <si>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</si>
  <si>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</si>
  <si>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</si>
  <si>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</si>
  <si>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</si>
  <si>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</si>
  <si>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</si>
  <si>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</si>
  <si>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</si>
  <si>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</si>
  <si>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</si>
  <si>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</si>
  <si>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</si>
  <si>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</si>
  <si>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</si>
  <si>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</si>
  <si>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</si>
  <si>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</si>
  <si>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</si>
  <si>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</si>
  <si>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</si>
  <si>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</si>
  <si>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</si>
  <si>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</si>
  <si>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</si>
  <si>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</si>
  <si>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</si>
  <si>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</si>
  <si>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</si>
  <si>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</si>
  <si>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</si>
  <si>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</si>
  <si>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</si>
  <si>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</si>
  <si>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</si>
  <si>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</si>
  <si>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</si>
  <si>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</si>
  <si>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</si>
  <si>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</si>
  <si>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</si>
  <si>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</si>
  <si>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</si>
  <si>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</si>
  <si>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</si>
  <si>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</si>
  <si>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</si>
  <si>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</si>
  <si>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</si>
  <si>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</si>
  <si>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</si>
  <si>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</si>
  <si>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</si>
  <si>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</si>
  <si>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</si>
  <si>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</si>
  <si>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</si>
  <si>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</si>
  <si>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</si>
  <si>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</si>
  <si>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</si>
  <si>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</si>
  <si>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</si>
  <si>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</si>
  <si>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</si>
  <si>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</si>
  <si>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</si>
  <si>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</si>
  <si>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</si>
  <si>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</si>
  <si>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</si>
  <si>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</si>
  <si>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</si>
  <si>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</si>
  <si>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</si>
  <si>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</si>
  <si>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</si>
  <si>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</si>
  <si>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</si>
  <si>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</si>
  <si>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</si>
  <si>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</si>
  <si>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</si>
  <si>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</si>
  <si>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</si>
  <si>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</si>
  <si>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</si>
  <si>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</si>
  <si>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</si>
  <si>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</si>
  <si>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</si>
  <si>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</si>
  <si>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</si>
  <si>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</si>
  <si>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</si>
  <si>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</si>
  <si>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</si>
  <si>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</si>
  <si>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</si>
  <si>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</si>
  <si>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</si>
  <si>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</si>
  <si>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</si>
  <si>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</si>
  <si>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</si>
  <si>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</si>
  <si>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</si>
  <si>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</si>
  <si>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</si>
  <si>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</si>
  <si>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</si>
  <si>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</si>
  <si>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</si>
  <si>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</si>
  <si>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</si>
  <si>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</si>
  <si>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</si>
  <si>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</si>
  <si>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</si>
  <si>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</si>
  <si>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</si>
  <si>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</si>
  <si>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</si>
  <si>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</si>
  <si>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</si>
  <si>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</si>
  <si>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</si>
  <si>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</si>
  <si>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</si>
  <si>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</si>
  <si>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</si>
  <si>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</si>
  <si>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</si>
  <si>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</si>
  <si>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</si>
  <si>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</si>
  <si>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</si>
  <si>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</si>
  <si>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</si>
  <si>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</si>
  <si>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</si>
  <si>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</si>
  <si>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</si>
  <si>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</si>
  <si>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</si>
  <si>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</si>
  <si>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</si>
  <si>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</si>
  <si>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</si>
  <si>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</si>
  <si>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</si>
  <si>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</si>
  <si>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</si>
  <si>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</si>
  <si>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</si>
  <si>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</si>
  <si>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</si>
  <si>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</si>
  <si>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</si>
  <si>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</si>
  <si>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</si>
  <si>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</si>
  <si>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</si>
  <si>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</si>
  <si>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</si>
  <si>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</si>
  <si>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</si>
  <si>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</si>
  <si>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</si>
  <si>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</si>
  <si>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</si>
  <si>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</si>
  <si>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</si>
  <si>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</si>
  <si>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</si>
  <si>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</si>
  <si>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</si>
  <si>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</si>
  <si>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</si>
  <si>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</si>
  <si>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</si>
  <si>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</si>
  <si>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</si>
  <si>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</si>
  <si>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</si>
  <si>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</si>
  <si>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</si>
  <si>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</si>
  <si>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</si>
  <si>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</si>
  <si>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</si>
  <si>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</si>
  <si>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</si>
  <si>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</si>
  <si>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</si>
  <si>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</si>
  <si>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</si>
  <si>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</si>
  <si>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</si>
  <si>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</si>
  <si>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</si>
  <si>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</si>
  <si>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</si>
  <si>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</si>
  <si>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</si>
  <si>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</si>
  <si>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</si>
  <si>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</si>
  <si>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</si>
  <si>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</si>
  <si>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</si>
  <si>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</si>
  <si>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</si>
  <si>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</si>
  <si>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</si>
  <si>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</si>
  <si>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</si>
  <si>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</si>
  <si>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</si>
  <si>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</si>
  <si>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</si>
  <si>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</si>
  <si>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</si>
  <si>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</si>
  <si>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</si>
  <si>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</si>
  <si>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</si>
  <si>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</si>
  <si>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</si>
  <si>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</si>
  <si>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</si>
  <si>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</si>
  <si>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</si>
  <si>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</si>
  <si>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</si>
  <si>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</si>
  <si>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</si>
  <si>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</si>
  <si>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</si>
  <si>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</si>
  <si>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</si>
  <si>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</si>
  <si>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</si>
  <si>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</si>
  <si>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</si>
  <si>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</si>
  <si>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</si>
  <si>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</si>
  <si>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</si>
  <si>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</si>
  <si>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</si>
  <si>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</si>
  <si>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</si>
  <si>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</si>
  <si>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</si>
  <si>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</si>
  <si>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</si>
  <si>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</si>
  <si>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</si>
  <si>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</si>
  <si>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</si>
  <si>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</si>
  <si>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</si>
  <si>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</si>
  <si>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</si>
  <si>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</si>
  <si>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</si>
  <si>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</si>
  <si>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</si>
  <si>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</si>
  <si>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</si>
  <si>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</si>
  <si>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</si>
  <si>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</si>
  <si>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</si>
  <si>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</si>
  <si>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</si>
  <si>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</si>
  <si>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</si>
  <si>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</si>
  <si>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</si>
  <si>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</si>
  <si>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</si>
  <si>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</si>
  <si>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</si>
  <si>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</si>
  <si>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</si>
  <si>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</si>
  <si>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</si>
  <si>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</si>
  <si>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</si>
  <si>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</si>
  <si>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</si>
  <si>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</si>
  <si>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</si>
  <si>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</si>
  <si>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</si>
  <si>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</si>
  <si>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</si>
  <si>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</si>
  <si>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</si>
  <si>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</si>
  <si>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</si>
  <si>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</si>
  <si>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</si>
  <si>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</si>
  <si>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</si>
  <si>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</si>
  <si>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</si>
  <si>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</si>
  <si>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</si>
  <si>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</si>
  <si>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</si>
  <si>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</si>
  <si>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</si>
  <si>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</si>
  <si>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</si>
  <si>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</si>
  <si>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</si>
  <si>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</si>
  <si>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</si>
  <si>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</si>
  <si>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</si>
  <si>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</si>
  <si>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</si>
  <si>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</si>
  <si>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</si>
  <si>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</si>
  <si>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</si>
  <si>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</si>
  <si>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</si>
  <si>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</si>
  <si>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</si>
  <si>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</si>
  <si>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</si>
  <si>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</si>
  <si>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</si>
  <si>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</si>
  <si>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</si>
  <si>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</si>
  <si>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</si>
  <si>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</si>
  <si>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</si>
  <si>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</si>
  <si>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</si>
  <si>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</si>
  <si>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</si>
  <si>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</si>
  <si>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</si>
  <si>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</si>
  <si>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</si>
  <si>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</si>
  <si>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</si>
  <si>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</si>
  <si>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</si>
  <si>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</si>
  <si>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</si>
  <si>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</si>
  <si>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</si>
  <si>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</si>
  <si>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</si>
  <si>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</si>
  <si>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</si>
  <si>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</si>
  <si>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</si>
  <si>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</si>
  <si>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</si>
  <si>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</si>
  <si>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</si>
  <si>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</si>
  <si>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</si>
  <si>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</si>
  <si>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</si>
  <si>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</si>
  <si>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</si>
  <si>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</si>
  <si>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</si>
  <si>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</si>
  <si>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</si>
  <si>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</si>
  <si>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</si>
  <si>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</si>
  <si>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</si>
  <si>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</si>
  <si>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</si>
  <si>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</si>
  <si>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</si>
  <si>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</si>
  <si>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</si>
  <si>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</si>
  <si>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</si>
  <si>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</si>
  <si>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</si>
  <si>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</si>
  <si>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</si>
  <si>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</si>
  <si>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</si>
  <si>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</si>
  <si>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</si>
  <si>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</si>
  <si>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</si>
  <si>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</si>
  <si>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</si>
  <si>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</si>
  <si>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</si>
  <si>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</si>
  <si>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</si>
  <si>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</si>
  <si>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</si>
  <si>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</si>
  <si>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</si>
  <si>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</si>
  <si>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</si>
  <si>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</si>
  <si>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</si>
  <si>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</si>
  <si>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</si>
  <si>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</si>
  <si>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</si>
  <si>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</si>
  <si>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</si>
  <si>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</si>
  <si>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</si>
  <si>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</si>
  <si>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</si>
  <si>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</si>
  <si>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</si>
  <si>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</si>
  <si>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</si>
  <si>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</si>
  <si>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</si>
  <si>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</si>
  <si>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</si>
  <si>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</si>
  <si>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</si>
  <si>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</si>
  <si>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</si>
  <si>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</si>
  <si>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</si>
  <si>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</si>
  <si>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</si>
  <si>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</si>
  <si>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</si>
  <si>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</si>
  <si>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</si>
  <si>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</si>
  <si>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</si>
  <si>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</si>
  <si>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</si>
  <si>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</si>
  <si>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</si>
  <si>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</si>
  <si>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</si>
  <si>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</si>
  <si>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</si>
  <si>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</si>
  <si>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</si>
  <si>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</si>
  <si>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</si>
  <si>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</si>
  <si>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</si>
  <si>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</si>
  <si>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</si>
  <si>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</si>
  <si>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</si>
  <si>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</si>
  <si>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</si>
  <si>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</si>
  <si>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</si>
  <si>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</si>
  <si>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</si>
  <si>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</si>
  <si>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</si>
  <si>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</si>
  <si>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</si>
  <si>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</si>
  <si>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</si>
  <si>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</si>
  <si>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</si>
  <si>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</si>
  <si>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</si>
  <si>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</si>
  <si>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</si>
  <si>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</si>
  <si>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</si>
  <si>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</si>
  <si>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</si>
  <si>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</si>
  <si>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</si>
  <si>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</si>
  <si>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</si>
  <si>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</si>
  <si>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</si>
  <si>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</si>
  <si>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</si>
  <si>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</si>
  <si>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</si>
  <si>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</si>
  <si>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</si>
  <si>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</si>
  <si>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</si>
  <si>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</si>
  <si>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</si>
  <si>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</si>
  <si>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</si>
  <si>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</si>
  <si>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</si>
  <si>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</si>
  <si>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</si>
  <si>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</si>
  <si>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</si>
  <si>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</si>
  <si>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</si>
  <si>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</si>
  <si>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</si>
  <si>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</si>
  <si>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</si>
  <si>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</si>
  <si>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</si>
  <si>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</si>
  <si>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</si>
  <si>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</si>
  <si>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</si>
  <si>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</si>
  <si>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</si>
  <si>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</si>
  <si>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</si>
  <si>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</si>
  <si>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</si>
  <si>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</si>
  <si>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</si>
  <si>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</si>
  <si>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</si>
  <si>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</si>
  <si>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</si>
  <si>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</si>
  <si>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</si>
  <si>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</si>
  <si>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</si>
  <si>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</si>
  <si>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</si>
  <si>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</si>
  <si>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</si>
  <si>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</si>
  <si>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</si>
  <si>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</si>
  <si>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</si>
  <si>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</si>
  <si>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</si>
  <si>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</si>
  <si>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</si>
  <si>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</si>
  <si>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</si>
  <si>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</si>
  <si>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</si>
  <si>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</si>
  <si>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</si>
  <si>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</si>
  <si>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</si>
  <si>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</si>
  <si>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</si>
  <si>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</si>
  <si>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</si>
  <si>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</si>
  <si>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</si>
  <si>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</si>
  <si>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</si>
  <si>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</si>
  <si>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</si>
  <si>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</si>
  <si>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</si>
  <si>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</si>
  <si>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</si>
  <si>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</si>
  <si>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</si>
  <si>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</si>
  <si>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</si>
  <si>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</si>
  <si>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</si>
  <si>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</si>
  <si>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</si>
  <si>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</si>
  <si>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</si>
  <si>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</si>
  <si>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</si>
  <si>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</si>
  <si>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</si>
  <si>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</si>
  <si>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</si>
  <si>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</si>
  <si>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</si>
  <si>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</si>
  <si>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</si>
  <si>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</si>
  <si>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</si>
  <si>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</si>
  <si>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</si>
  <si>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</si>
  <si>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</si>
  <si>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</si>
  <si>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</si>
  <si>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</si>
  <si>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</si>
  <si>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</si>
  <si>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</si>
  <si>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</si>
  <si>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</si>
  <si>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</si>
  <si>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</si>
  <si>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</si>
  <si>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</si>
  <si>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</si>
  <si>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</si>
  <si>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</si>
  <si>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</si>
  <si>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</si>
  <si>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</si>
  <si>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</si>
  <si>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</si>
  <si>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</si>
  <si>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</si>
  <si>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</si>
  <si>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</si>
  <si>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</si>
  <si>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</si>
  <si>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</si>
  <si>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</si>
  <si>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</si>
  <si>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</si>
  <si>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</si>
  <si>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</si>
  <si>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</si>
  <si>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</si>
  <si>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</si>
  <si>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</si>
  <si>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</si>
  <si>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</si>
  <si>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</si>
  <si>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</si>
  <si>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</si>
  <si>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</si>
  <si>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</si>
  <si>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</si>
  <si>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</si>
  <si>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</si>
  <si>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</si>
  <si>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</si>
  <si>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</si>
  <si>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</si>
  <si>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</si>
  <si>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</si>
  <si>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</si>
  <si>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</si>
  <si>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</si>
  <si>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</si>
  <si>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</si>
  <si>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</si>
  <si>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</si>
  <si>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</si>
  <si>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</si>
  <si>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</si>
  <si>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</si>
  <si>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</si>
  <si>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</si>
  <si>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</si>
  <si>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</si>
  <si>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</si>
  <si>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</si>
  <si>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</si>
  <si>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</si>
  <si>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</si>
  <si>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</si>
  <si>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</si>
  <si>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</si>
  <si>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</si>
  <si>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</si>
  <si>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</si>
  <si>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</si>
  <si>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</si>
  <si>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</si>
  <si>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</si>
  <si>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</si>
  <si>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</si>
  <si>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</si>
  <si>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</si>
  <si>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</si>
  <si>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</si>
  <si>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</si>
  <si>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</si>
  <si>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</si>
  <si>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</si>
  <si>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</si>
  <si>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</si>
  <si>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</si>
  <si>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</si>
  <si>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</si>
  <si>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</si>
  <si>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</si>
  <si>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</si>
  <si>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</si>
  <si>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</si>
  <si>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</si>
  <si>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</si>
  <si>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</si>
  <si>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</si>
  <si>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</si>
  <si>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</si>
  <si>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</si>
  <si>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</si>
  <si>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</si>
  <si>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</si>
  <si>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</si>
  <si>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</si>
  <si>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</si>
  <si>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</si>
  <si>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</si>
  <si>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</si>
  <si>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</si>
  <si>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</si>
  <si>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</si>
  <si>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</si>
  <si>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</si>
  <si>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</si>
  <si>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</si>
  <si>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</si>
  <si>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</si>
  <si>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</si>
  <si>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</si>
  <si>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</si>
  <si>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</si>
  <si>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</si>
  <si>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</si>
  <si>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</si>
  <si>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</si>
  <si>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</si>
  <si>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</si>
  <si>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</si>
  <si>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</si>
  <si>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</si>
  <si>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</si>
  <si>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</si>
  <si>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</si>
  <si>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</si>
  <si>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</si>
  <si>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</si>
  <si>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</si>
  <si>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</si>
  <si>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</si>
  <si>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</si>
  <si>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</si>
  <si>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</si>
  <si>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</si>
  <si>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</si>
  <si>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</si>
  <si>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</si>
  <si>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</si>
  <si>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</si>
  <si>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</si>
  <si>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</si>
  <si>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</si>
  <si>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</si>
  <si>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</si>
  <si>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</si>
  <si>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</si>
  <si>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</si>
  <si>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</si>
  <si>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</si>
  <si>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</si>
  <si>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</si>
  <si>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</si>
  <si>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</si>
  <si>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</si>
  <si>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</si>
  <si>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</si>
  <si>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</si>
  <si>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</si>
  <si>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</si>
  <si>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</si>
  <si>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</si>
  <si>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</si>
  <si>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</si>
  <si>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</si>
  <si>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</si>
  <si>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</si>
  <si>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</si>
  <si>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</si>
  <si>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</si>
  <si>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</si>
  <si>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</si>
  <si>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</si>
  <si>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</si>
  <si>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</si>
  <si>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</si>
  <si>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</si>
  <si>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</si>
  <si>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</si>
  <si>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</si>
  <si>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</si>
  <si>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</si>
  <si>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</si>
  <si>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</si>
  <si>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</si>
  <si>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</si>
  <si>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</si>
  <si>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</si>
  <si>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</si>
  <si>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</si>
  <si>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</si>
  <si>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</si>
  <si>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</si>
  <si>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</si>
  <si>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</si>
  <si>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</si>
  <si>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</si>
  <si>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</si>
  <si>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</si>
  <si>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</si>
  <si>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</si>
  <si>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</si>
  <si>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</si>
  <si>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</si>
  <si>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</si>
  <si>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</si>
  <si>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</si>
  <si>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</si>
  <si>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</si>
  <si>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</si>
  <si>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</si>
  <si>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</si>
  <si>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</si>
  <si>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</si>
  <si>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</si>
  <si>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</si>
  <si>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</si>
  <si>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</si>
  <si>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</si>
  <si>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</si>
  <si>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</si>
  <si>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</si>
  <si>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</si>
  <si>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</si>
  <si>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</si>
  <si>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</si>
  <si>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</si>
  <si>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</si>
  <si>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</si>
  <si>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</si>
  <si>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</si>
  <si>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</si>
  <si>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</si>
  <si>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</si>
  <si>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</si>
  <si>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</si>
  <si>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</si>
  <si>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</si>
  <si>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</si>
  <si>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</si>
  <si>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</si>
  <si>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</si>
  <si>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</si>
  <si>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</si>
  <si>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</si>
  <si>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</si>
  <si>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</si>
  <si>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</si>
  <si>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</si>
  <si>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</si>
  <si>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</si>
  <si>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</si>
  <si>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</si>
  <si>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</si>
  <si>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</si>
  <si>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</si>
  <si>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</si>
  <si>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</si>
  <si>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</si>
  <si>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</si>
  <si>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</si>
  <si>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</si>
  <si>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</si>
  <si>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</si>
  <si>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</si>
  <si>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</si>
  <si>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</si>
  <si>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</si>
  <si>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</si>
  <si>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</si>
  <si>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</si>
  <si>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</si>
  <si>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</si>
  <si>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</si>
  <si>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</si>
  <si>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</si>
  <si>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</si>
  <si>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</si>
  <si>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</si>
  <si>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</si>
  <si>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</si>
  <si>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</si>
  <si>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</si>
  <si>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</si>
  <si>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</si>
  <si>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</si>
  <si>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</si>
  <si>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</si>
  <si>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</si>
  <si>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</si>
  <si>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</si>
  <si>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</si>
  <si>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</si>
  <si>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</si>
  <si>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</si>
  <si>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</si>
  <si>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</si>
  <si>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</si>
  <si>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</si>
  <si>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</si>
  <si>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</si>
  <si>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</si>
  <si>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</si>
  <si>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</si>
  <si>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</si>
  <si>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</si>
  <si>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</si>
  <si>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</si>
  <si>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</si>
  <si>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</si>
  <si>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</si>
  <si>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</si>
  <si>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</si>
  <si>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</si>
  <si>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</si>
  <si>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</si>
  <si>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</si>
  <si>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</si>
  <si>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</si>
  <si>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</si>
  <si>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</si>
  <si>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</si>
  <si>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</si>
  <si>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</si>
  <si>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</si>
  <si>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</si>
  <si>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</si>
  <si>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</si>
  <si>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</si>
  <si>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</si>
  <si>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</si>
  <si>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</si>
  <si>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</si>
  <si>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</si>
  <si>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</si>
  <si>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</si>
  <si>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</si>
  <si>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</si>
  <si>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</si>
  <si>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</si>
  <si>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</si>
  <si>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</si>
  <si>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</si>
  <si>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</si>
  <si>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</si>
  <si>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</si>
  <si>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</si>
  <si>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</si>
  <si>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</si>
  <si>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</si>
  <si>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</si>
  <si>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</si>
  <si>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</si>
  <si>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</si>
  <si>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</si>
  <si>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</si>
  <si>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</si>
  <si>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</si>
  <si>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</si>
  <si>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</si>
  <si>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</si>
  <si>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</si>
  <si>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</si>
  <si>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</si>
  <si>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</si>
  <si>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</si>
  <si>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</si>
  <si>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</si>
  <si>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</si>
  <si>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</si>
  <si>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</si>
  <si>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</si>
  <si>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</si>
  <si>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</si>
  <si>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</si>
  <si>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</si>
  <si>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</si>
  <si>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</si>
  <si>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</si>
  <si>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</si>
  <si>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</si>
  <si>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</si>
  <si>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</si>
  <si>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</si>
  <si>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</si>
  <si>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</si>
  <si>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</si>
  <si>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</si>
  <si>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</si>
  <si>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</si>
  <si>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</si>
  <si>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</si>
  <si>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</si>
  <si>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</si>
  <si>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</si>
  <si>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</si>
  <si>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</si>
  <si>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</si>
  <si>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</si>
  <si>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</si>
  <si>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</si>
  <si>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</si>
  <si>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</si>
  <si>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</si>
  <si>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</si>
  <si>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</si>
  <si>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</si>
  <si>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</si>
  <si>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</si>
  <si>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</si>
  <si>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</si>
  <si>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</si>
  <si>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</si>
  <si>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</si>
  <si>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</si>
  <si>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</si>
  <si>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</si>
  <si>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</si>
  <si>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</si>
  <si>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</si>
  <si>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</si>
  <si>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</si>
  <si>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</si>
  <si>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</si>
  <si>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</si>
  <si>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</si>
  <si>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</si>
  <si>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</si>
  <si>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</si>
  <si>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</si>
  <si>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</si>
  <si>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</si>
  <si>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</si>
  <si>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</si>
  <si>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</si>
  <si>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</si>
  <si>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</si>
  <si>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</si>
  <si>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</si>
  <si>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</si>
  <si>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</si>
  <si>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</si>
  <si>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</si>
  <si>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</si>
  <si>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</si>
  <si>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</si>
  <si>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</si>
  <si>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</si>
  <si>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</si>
  <si>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</si>
  <si>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</si>
  <si>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</si>
  <si>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</si>
  <si>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</si>
  <si>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</si>
  <si>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</si>
  <si>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</si>
  <si>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</si>
  <si>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</si>
  <si>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</si>
  <si>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</si>
  <si>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</si>
  <si>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</si>
  <si>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</si>
  <si>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</si>
  <si>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</si>
  <si>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</si>
  <si>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</si>
  <si>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</si>
  <si>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</si>
  <si>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</si>
  <si>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</si>
  <si>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</si>
  <si>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</si>
  <si>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</si>
  <si>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</si>
  <si>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</si>
  <si>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</si>
  <si>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</si>
  <si>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</si>
  <si>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</si>
  <si>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</si>
  <si>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</si>
  <si>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</si>
  <si>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</si>
  <si>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</si>
  <si>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</si>
  <si>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</si>
  <si>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</si>
  <si>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</si>
  <si>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</si>
  <si>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</si>
  <si>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</si>
  <si>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</si>
  <si>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</si>
  <si>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</si>
  <si>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</si>
  <si>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</si>
  <si>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</si>
  <si>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</si>
  <si>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</si>
  <si>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</si>
  <si>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</si>
  <si>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</si>
  <si>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</si>
  <si>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</si>
  <si>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</si>
  <si>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</si>
  <si>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</si>
  <si>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</si>
  <si>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</si>
  <si>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</si>
  <si>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</si>
  <si>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</si>
  <si>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</si>
  <si>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</si>
  <si>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</si>
  <si>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</si>
  <si>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</si>
  <si>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</si>
  <si>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</si>
  <si>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</si>
  <si>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</si>
  <si>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</si>
  <si>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</si>
  <si>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</si>
  <si>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</si>
  <si>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</si>
  <si>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</si>
  <si>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</si>
  <si>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</si>
  <si>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</si>
  <si>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</si>
  <si>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</si>
  <si>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</si>
  <si>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</si>
  <si>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</si>
  <si>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</si>
  <si>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</si>
  <si>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</si>
  <si>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</si>
  <si>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</si>
  <si>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</si>
  <si>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</si>
  <si>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</si>
  <si>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</si>
  <si>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</si>
  <si>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</si>
  <si>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</si>
  <si>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</si>
  <si>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</si>
  <si>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</si>
  <si>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</si>
  <si>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</si>
  <si>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</si>
  <si>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</si>
  <si>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</si>
  <si>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</si>
  <si>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</si>
  <si>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</si>
  <si>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</si>
  <si>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</si>
  <si>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</si>
  <si>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</si>
  <si>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</si>
  <si>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</si>
  <si>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</si>
  <si>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</si>
  <si>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</si>
  <si>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</si>
  <si>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</si>
  <si>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</si>
  <si>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</si>
  <si>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</si>
  <si>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</si>
  <si>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</si>
  <si>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</si>
  <si>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</si>
  <si>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</si>
  <si>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</si>
  <si>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</si>
  <si>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</si>
  <si>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</si>
  <si>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</si>
  <si>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</si>
  <si>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</si>
  <si>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</si>
  <si>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</si>
  <si>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</si>
  <si>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</si>
  <si>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</si>
  <si>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</si>
  <si>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</si>
  <si>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</si>
  <si>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</si>
  <si>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</si>
  <si>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</si>
  <si>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</si>
  <si>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</si>
  <si>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</si>
  <si>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</si>
  <si>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</si>
  <si>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</si>
  <si>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</si>
  <si>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</si>
  <si>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</si>
  <si>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</si>
  <si>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</si>
  <si>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</si>
  <si>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</si>
  <si>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</si>
  <si>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</si>
  <si>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</si>
  <si>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</si>
  <si>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</si>
  <si>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</si>
  <si>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</si>
  <si>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</si>
  <si>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</si>
  <si>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</si>
  <si>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</si>
  <si>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</si>
  <si>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</si>
  <si>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</si>
  <si>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</si>
  <si>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</si>
  <si>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</si>
  <si>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</si>
  <si>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</si>
  <si>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</si>
  <si>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</si>
  <si>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</si>
  <si>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</si>
  <si>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</si>
  <si>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</si>
  <si>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</si>
  <si>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</si>
  <si>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</si>
  <si>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</si>
  <si>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</si>
  <si>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</si>
  <si>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</si>
  <si>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</si>
  <si>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</si>
  <si>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</si>
  <si>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</si>
  <si>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</si>
  <si>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</si>
  <si>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</si>
  <si>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</si>
  <si>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</si>
  <si>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</si>
  <si>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</si>
  <si>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</si>
  <si>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</si>
  <si>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</si>
  <si>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</si>
  <si>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</si>
  <si>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</si>
  <si>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</si>
  <si>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</si>
  <si>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</si>
  <si>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</si>
  <si>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</si>
  <si>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</si>
  <si>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</si>
  <si>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</si>
  <si>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</si>
  <si>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</si>
  <si>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</si>
  <si>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</si>
  <si>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</si>
  <si>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</si>
  <si>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</si>
  <si>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</si>
  <si>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</si>
  <si>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</si>
  <si>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</si>
  <si>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</si>
  <si>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</si>
  <si>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</si>
  <si>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</si>
  <si>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</si>
  <si>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</si>
  <si>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</si>
  <si>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</si>
  <si>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</si>
  <si>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</si>
  <si>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</si>
  <si>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</si>
  <si>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</si>
  <si>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</si>
  <si>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</si>
  <si>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</si>
  <si>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</si>
  <si>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</si>
  <si>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</si>
  <si>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</si>
  <si>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</si>
  <si>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</si>
  <si>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</si>
  <si>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</si>
  <si>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</si>
  <si>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</si>
  <si>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</si>
  <si>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</si>
  <si>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</si>
  <si>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</si>
  <si>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</si>
  <si>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</si>
  <si>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</si>
  <si>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</si>
  <si>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</si>
  <si>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</si>
  <si>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</si>
  <si>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</si>
  <si>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</si>
  <si>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</si>
  <si>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</si>
  <si>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</si>
  <si>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</si>
  <si>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</si>
  <si>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</si>
  <si>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</si>
  <si>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</si>
  <si>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</si>
  <si>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</si>
  <si>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</si>
  <si>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</si>
  <si>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</si>
  <si>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</si>
  <si>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</si>
  <si>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</si>
  <si>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</si>
  <si>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</si>
  <si>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</si>
  <si>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</si>
  <si>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</si>
  <si>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</si>
  <si>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</si>
  <si>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</si>
  <si>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</si>
  <si>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</si>
  <si>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</si>
  <si>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</si>
  <si>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</si>
  <si>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</si>
  <si>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</si>
  <si>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</si>
  <si>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</si>
  <si>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</si>
  <si>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</si>
  <si>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</si>
  <si>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</si>
  <si>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</si>
  <si>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</si>
  <si>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</si>
  <si>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</si>
  <si>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</si>
  <si>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</si>
  <si>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</si>
  <si>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</si>
  <si>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</si>
  <si>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</si>
  <si>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</si>
  <si>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</si>
  <si>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</si>
  <si>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</si>
  <si>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</si>
  <si>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</si>
  <si>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</si>
  <si>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</si>
  <si>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</si>
  <si>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</si>
  <si>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</si>
  <si>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</si>
  <si>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</si>
  <si>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</si>
  <si>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</si>
  <si>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</si>
  <si>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</si>
  <si>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</si>
  <si>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</si>
  <si>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</si>
  <si>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</si>
  <si>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</si>
  <si>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</si>
  <si>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</si>
  <si>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</si>
  <si>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</si>
  <si>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</si>
  <si>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</si>
  <si>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</si>
  <si>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</si>
  <si>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</si>
  <si>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</si>
  <si>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</si>
  <si>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</si>
  <si>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</si>
  <si>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</si>
  <si>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</si>
  <si>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</si>
  <si>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</si>
  <si>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</si>
  <si>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</si>
  <si>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</si>
  <si>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</si>
  <si>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</si>
  <si>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</si>
  <si>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</si>
  <si>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</si>
  <si>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</si>
  <si>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</si>
  <si>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</si>
  <si>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</si>
  <si>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</si>
  <si>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</si>
  <si>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</si>
  <si>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</si>
  <si>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</si>
  <si>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</si>
  <si>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</si>
  <si>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</si>
  <si>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</si>
  <si>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</si>
  <si>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</si>
  <si>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</si>
  <si>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</si>
  <si>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</si>
  <si>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</si>
  <si>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</si>
  <si>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</si>
  <si>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</si>
  <si>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</si>
  <si>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</si>
  <si>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</si>
  <si>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</si>
  <si>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</si>
  <si>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</si>
  <si>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</si>
  <si>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</si>
  <si>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</si>
  <si>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</si>
  <si>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</si>
  <si>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</si>
  <si>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</si>
  <si>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</si>
  <si>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</si>
  <si>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</si>
  <si>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</si>
  <si>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</si>
  <si>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</si>
  <si>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</si>
  <si>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</si>
  <si>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</si>
  <si>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</si>
  <si>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</si>
  <si>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</si>
  <si>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</si>
  <si>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</si>
  <si>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</si>
  <si>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</si>
  <si>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</si>
  <si>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</si>
  <si>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</si>
  <si>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</si>
  <si>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</si>
  <si>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</si>
  <si>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</si>
  <si>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</si>
  <si>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</si>
  <si>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</si>
  <si>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</si>
  <si>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</si>
  <si>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</si>
  <si>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</si>
  <si>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</si>
  <si>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</si>
  <si>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</si>
  <si>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</si>
  <si>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</si>
  <si>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</si>
  <si>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</si>
  <si>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</si>
  <si>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</si>
  <si>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</si>
  <si>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</si>
  <si>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</si>
  <si>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</si>
  <si>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</si>
  <si>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</si>
  <si>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</si>
  <si>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</si>
  <si>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</si>
  <si>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</si>
  <si>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</si>
  <si>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</si>
  <si>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</si>
  <si>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</si>
  <si>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</si>
  <si>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</si>
  <si>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</si>
  <si>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</si>
  <si>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</si>
  <si>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</si>
  <si>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</si>
  <si>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</si>
  <si>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</si>
  <si>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</si>
  <si>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</si>
  <si>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</si>
  <si>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</si>
  <si>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</si>
  <si>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</si>
  <si>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</si>
  <si>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</si>
  <si>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</si>
  <si>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</si>
  <si>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</si>
  <si>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</si>
  <si>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</si>
  <si>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</si>
  <si>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</si>
  <si>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</si>
  <si>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</si>
  <si>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</si>
  <si>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</si>
  <si>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</si>
  <si>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</si>
  <si>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</si>
  <si>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</si>
  <si>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</si>
  <si>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</si>
  <si>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</si>
  <si>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</si>
  <si>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</si>
  <si>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</si>
  <si>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</si>
  <si>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</si>
  <si>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</si>
  <si>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</si>
  <si>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</si>
  <si>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</si>
  <si>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</si>
  <si>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</si>
  <si>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</si>
  <si>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</si>
  <si>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</si>
  <si>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</si>
  <si>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</si>
  <si>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</si>
  <si>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</si>
  <si>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</si>
  <si>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</si>
  <si>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</si>
  <si>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</si>
  <si>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</si>
  <si>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</si>
  <si>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</si>
  <si>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</si>
  <si>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</si>
  <si>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</si>
  <si>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</si>
  <si>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</si>
  <si>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</si>
  <si>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</si>
  <si>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</si>
  <si>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</si>
  <si>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</si>
  <si>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</si>
  <si>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</si>
  <si>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</si>
  <si>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</si>
  <si>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</si>
  <si>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</si>
  <si>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</si>
  <si>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</si>
  <si>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</si>
  <si>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</si>
  <si>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</si>
  <si>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</si>
  <si>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</si>
  <si>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</si>
  <si>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</si>
  <si>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</si>
  <si>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</si>
  <si>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</si>
  <si>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</si>
  <si>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</si>
  <si>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</si>
  <si>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</si>
  <si>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</si>
  <si>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</si>
  <si>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</si>
  <si>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</si>
  <si>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</si>
  <si>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</si>
  <si>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</si>
  <si>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</si>
  <si>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</si>
  <si>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</si>
  <si>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</si>
  <si>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</si>
  <si>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</si>
  <si>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</si>
  <si>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</si>
  <si>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</si>
  <si>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</si>
  <si>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</si>
  <si>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</si>
  <si>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</si>
  <si>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</si>
  <si>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</si>
  <si>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</si>
  <si>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</si>
  <si>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</si>
  <si>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</si>
  <si>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</si>
  <si>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</si>
  <si>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</si>
  <si>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</si>
  <si>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</si>
  <si>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</si>
  <si>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</si>
  <si>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</si>
  <si>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</si>
  <si>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</si>
  <si>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</si>
  <si>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</si>
  <si>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</si>
  <si>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</si>
  <si>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</si>
  <si>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</si>
  <si>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</si>
  <si>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</si>
  <si>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</si>
  <si>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</si>
  <si>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</si>
  <si>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</si>
  <si>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</si>
  <si>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</si>
  <si>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</si>
  <si>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</si>
  <si>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</si>
  <si>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</si>
  <si>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</si>
  <si>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</si>
  <si>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</si>
  <si>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</si>
  <si>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</si>
  <si>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</si>
  <si>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</si>
  <si>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</si>
  <si>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</si>
  <si>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</si>
  <si>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</si>
  <si>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</si>
  <si>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</si>
  <si>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</si>
  <si>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</si>
  <si>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</si>
  <si>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</si>
  <si>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</si>
  <si>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</si>
  <si>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</si>
  <si>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</si>
  <si>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</si>
  <si>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</si>
  <si>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</si>
  <si>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</si>
  <si>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</si>
  <si>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</si>
  <si>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</si>
  <si>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</si>
  <si>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</si>
  <si>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</si>
  <si>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</si>
  <si>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</si>
  <si>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</si>
  <si>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</si>
  <si>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</si>
  <si>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</si>
  <si>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</si>
  <si>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</si>
  <si>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</si>
  <si>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</si>
  <si>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</si>
  <si>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</si>
  <si>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</si>
  <si>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</si>
  <si>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</si>
  <si>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</si>
  <si>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</si>
  <si>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</si>
  <si>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</si>
  <si>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</si>
  <si>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</si>
  <si>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</si>
  <si>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</si>
  <si>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</si>
  <si>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</si>
  <si>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</si>
  <si>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</si>
  <si>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</si>
  <si>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</si>
  <si>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</si>
  <si>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</si>
  <si>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</si>
  <si>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</si>
  <si>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</si>
  <si>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</si>
  <si>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</si>
  <si>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</si>
  <si>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</si>
  <si>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</si>
  <si>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</si>
  <si>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</si>
  <si>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</si>
  <si>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</si>
  <si>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</si>
  <si>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</si>
  <si>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</si>
  <si>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</si>
  <si>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</si>
  <si>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</si>
  <si>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</si>
  <si>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</si>
  <si>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</si>
  <si>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</si>
  <si>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</si>
  <si>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</si>
  <si>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</si>
  <si>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</si>
  <si>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</si>
  <si>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</si>
  <si>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</si>
  <si>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</si>
  <si>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</si>
  <si>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</si>
  <si>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</si>
  <si>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</si>
  <si>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</si>
  <si>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</si>
  <si>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</si>
  <si>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</si>
  <si>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</si>
  <si>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</si>
  <si>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</si>
  <si>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</si>
  <si>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</si>
  <si>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</si>
  <si>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</si>
  <si>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</si>
  <si>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</si>
  <si>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</si>
  <si>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</si>
  <si>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</si>
  <si>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</si>
  <si>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</si>
  <si>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</si>
  <si>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</si>
  <si>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</si>
  <si>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</si>
  <si>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</si>
  <si>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</si>
  <si>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</si>
  <si>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</si>
  <si>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</si>
  <si>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</si>
  <si>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</si>
  <si>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</si>
  <si>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</si>
  <si>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</si>
  <si>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</si>
  <si>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</si>
  <si>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</si>
  <si>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</si>
  <si>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</si>
  <si>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</si>
  <si>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</si>
  <si>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</si>
  <si>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</si>
  <si>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</si>
  <si>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</si>
  <si>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</si>
  <si>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</si>
  <si>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</si>
  <si>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</si>
  <si>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</si>
  <si>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</si>
  <si>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</si>
  <si>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</si>
  <si>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</si>
  <si>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</si>
  <si>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</si>
  <si>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</si>
  <si>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</si>
  <si>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</si>
  <si>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</si>
  <si>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</si>
  <si>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</si>
  <si>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</si>
  <si>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</si>
  <si>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</si>
  <si>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</si>
  <si>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</si>
  <si>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</si>
  <si>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</si>
  <si>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</si>
  <si>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</si>
  <si>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</si>
  <si>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</si>
  <si>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</si>
  <si>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</si>
  <si>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</si>
  <si>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</si>
  <si>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</si>
  <si>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</si>
  <si>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</si>
  <si>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</si>
  <si>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</si>
  <si>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</si>
  <si>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</si>
  <si>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</si>
  <si>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</si>
  <si>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</si>
  <si>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</si>
  <si>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</si>
  <si>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</si>
  <si>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</si>
  <si>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</si>
  <si>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</si>
  <si>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</si>
  <si>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</si>
  <si>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</si>
  <si>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</si>
  <si>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</si>
  <si>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</si>
  <si>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</si>
  <si>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</si>
  <si>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</si>
  <si>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</si>
  <si>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</si>
  <si>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</si>
  <si>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</si>
  <si>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</si>
  <si>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</si>
  <si>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</si>
  <si>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</si>
  <si>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</si>
  <si>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</si>
  <si>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</si>
  <si>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</si>
  <si>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</si>
  <si>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</si>
  <si>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</si>
  <si>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</si>
  <si>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</si>
  <si>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</si>
  <si>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</si>
  <si>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</si>
  <si>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</si>
  <si>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</si>
  <si>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</si>
  <si>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</si>
  <si>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</si>
  <si>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</si>
  <si>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</si>
  <si>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</si>
  <si>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</si>
  <si>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</si>
  <si>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</si>
  <si>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</si>
  <si>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</si>
  <si>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</si>
  <si>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</si>
  <si>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</si>
  <si>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</si>
  <si>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</si>
  <si>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</si>
  <si>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</si>
  <si>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</si>
  <si>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</si>
  <si>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</si>
  <si>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</si>
  <si>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</si>
  <si>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</si>
  <si>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</si>
  <si>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</si>
  <si>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</si>
  <si>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</si>
  <si>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</si>
  <si>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</si>
  <si>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</si>
  <si>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</si>
  <si>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</si>
  <si>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</si>
  <si>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</si>
  <si>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</si>
  <si>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</si>
  <si>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</si>
  <si>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</si>
  <si>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</si>
  <si>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</si>
  <si>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</si>
  <si>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</si>
  <si>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</si>
  <si>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</si>
  <si>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</si>
  <si>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</si>
  <si>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</si>
  <si>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</si>
  <si>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</si>
  <si>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</si>
  <si>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</si>
  <si>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</si>
  <si>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</si>
  <si>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</si>
  <si>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</si>
  <si>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</si>
  <si>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</si>
  <si>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</si>
  <si>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</si>
  <si>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</si>
  <si>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</si>
  <si>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</si>
  <si>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</si>
  <si>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</si>
  <si>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</si>
  <si>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</si>
  <si>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</si>
  <si>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</si>
  <si>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</si>
  <si>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</si>
  <si>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</si>
  <si>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</si>
  <si>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</si>
  <si>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</si>
  <si>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</si>
  <si>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</si>
  <si>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</si>
  <si>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</si>
  <si>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</si>
  <si>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</si>
  <si>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</si>
  <si>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</si>
  <si>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</si>
  <si>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</si>
  <si>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</si>
  <si>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</si>
  <si>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</si>
  <si>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</si>
  <si>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</si>
  <si>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</si>
  <si>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</si>
  <si>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</si>
  <si>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</si>
  <si>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</si>
  <si>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</si>
  <si>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</si>
  <si>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</si>
  <si>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</si>
  <si>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</si>
  <si>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</si>
  <si>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</si>
  <si>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</si>
  <si>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</si>
  <si>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</si>
  <si>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</si>
  <si>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</si>
  <si>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</si>
  <si>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</si>
  <si>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</si>
  <si>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</si>
  <si>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</si>
  <si>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</si>
  <si>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</si>
  <si>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</si>
  <si>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</si>
  <si>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</si>
  <si>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</si>
  <si>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</si>
  <si>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</si>
  <si>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</si>
  <si>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</si>
  <si>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</si>
  <si>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</si>
  <si>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</si>
  <si>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</si>
  <si>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</si>
  <si>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</si>
  <si>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</si>
  <si>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</si>
  <si>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</si>
  <si>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</si>
  <si>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</si>
  <si>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</si>
  <si>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</si>
  <si>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</si>
  <si>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</si>
  <si>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</si>
  <si>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</si>
  <si>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</si>
  <si>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</si>
  <si>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</si>
  <si>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</si>
  <si>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</si>
  <si>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</si>
  <si>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</si>
  <si>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</si>
  <si>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</si>
  <si>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</si>
  <si>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</si>
  <si>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</si>
  <si>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</si>
  <si>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</si>
  <si>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</si>
  <si>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</si>
  <si>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</si>
  <si>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</si>
  <si>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</si>
  <si>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</si>
  <si>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</si>
  <si>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</si>
  <si>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</si>
  <si>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</si>
  <si>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</si>
  <si>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</si>
  <si>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</si>
  <si>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</si>
  <si>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</si>
  <si>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</si>
  <si>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</si>
  <si>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</si>
  <si>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</si>
  <si>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</si>
  <si>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</si>
  <si>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</si>
  <si>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</si>
  <si>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</si>
  <si>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</si>
  <si>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</si>
  <si>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</si>
  <si>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</si>
  <si>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</si>
  <si>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</si>
  <si>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</si>
  <si>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</si>
  <si>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</si>
  <si>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</si>
  <si>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</si>
  <si>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</si>
  <si>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</si>
  <si>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</si>
  <si>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</si>
  <si>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</si>
  <si>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</si>
  <si>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</si>
  <si>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</si>
  <si>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</si>
  <si>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</si>
  <si>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</si>
  <si>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</si>
  <si>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</si>
  <si>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</si>
  <si>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</si>
  <si>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</si>
  <si>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</si>
  <si>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</si>
  <si>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</si>
  <si>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</si>
  <si>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</si>
  <si>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</si>
  <si>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</si>
  <si>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</si>
  <si>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</si>
  <si>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</si>
  <si>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</si>
  <si>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</si>
  <si>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</si>
  <si>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</si>
  <si>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</si>
  <si>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</si>
  <si>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</si>
  <si>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</si>
  <si>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</si>
  <si>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</si>
  <si>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</si>
  <si>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</si>
  <si>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</si>
  <si>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</si>
  <si>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</si>
  <si>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</si>
  <si>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</si>
  <si>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</si>
  <si>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</si>
  <si>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</si>
  <si>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</si>
  <si>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</si>
  <si>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</si>
  <si>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</si>
  <si>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</si>
  <si>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</si>
  <si>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</si>
  <si>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</si>
  <si>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</si>
  <si>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</si>
  <si>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</si>
  <si>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</si>
  <si>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</si>
  <si>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</si>
  <si>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</si>
  <si>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</si>
  <si>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</si>
  <si>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</si>
  <si>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</si>
  <si>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</si>
  <si>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</si>
  <si>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</si>
  <si>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</si>
  <si>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</si>
  <si>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</si>
  <si>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</si>
  <si>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</si>
  <si>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</si>
  <si>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</si>
  <si>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</si>
  <si>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</si>
  <si>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</si>
  <si>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</si>
  <si>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</si>
  <si>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</si>
  <si>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</si>
  <si>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</si>
  <si>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</si>
  <si>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</si>
  <si>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</si>
  <si>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</si>
  <si>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</si>
  <si>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</si>
  <si>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</si>
  <si>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</si>
  <si>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</si>
  <si>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</si>
  <si>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</si>
  <si>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</si>
  <si>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</si>
  <si>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</si>
  <si>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</si>
  <si>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</si>
  <si>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</si>
  <si>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</si>
  <si>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</si>
  <si>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</si>
  <si>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</si>
  <si>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</si>
  <si>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</si>
  <si>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</si>
  <si>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</si>
  <si>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</si>
  <si>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</si>
  <si>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</si>
  <si>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</si>
  <si>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</si>
  <si>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</si>
  <si>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</si>
  <si>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</si>
  <si>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</si>
  <si>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</si>
  <si>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</si>
  <si>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</si>
  <si>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</si>
  <si>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</si>
  <si>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</si>
  <si>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</si>
  <si>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</si>
  <si>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</si>
  <si>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</si>
  <si>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</si>
  <si>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</si>
  <si>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</si>
  <si>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</si>
  <si>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</si>
  <si>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</si>
  <si>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</si>
  <si>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</si>
  <si>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</si>
  <si>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</si>
  <si>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</si>
  <si>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</si>
  <si>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</si>
  <si>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</si>
  <si>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</si>
  <si>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</si>
  <si>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</si>
  <si>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</si>
  <si>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</si>
  <si>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</si>
  <si>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</si>
  <si>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</si>
  <si>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</si>
  <si>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</si>
  <si>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</si>
  <si>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</si>
  <si>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</si>
  <si>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</si>
  <si>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</si>
  <si>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</si>
  <si>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</si>
  <si>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</si>
  <si>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</si>
  <si>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</si>
  <si>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</si>
  <si>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</si>
  <si>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</si>
  <si>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</si>
  <si>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</si>
  <si>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</si>
  <si>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</si>
  <si>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</si>
  <si>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</si>
  <si>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</si>
  <si>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</si>
  <si>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</si>
  <si>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</si>
  <si>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</si>
  <si>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</si>
  <si>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</si>
  <si>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</si>
  <si>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</si>
  <si>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</si>
  <si>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</si>
  <si>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</si>
  <si>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</si>
  <si>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</si>
  <si>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</si>
  <si>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</si>
  <si>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</si>
  <si>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</si>
  <si>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</si>
  <si>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</si>
  <si>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</si>
  <si>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</si>
  <si>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</si>
  <si>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</si>
  <si>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</si>
  <si>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</si>
  <si>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</si>
  <si>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</si>
  <si>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</si>
  <si>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</si>
  <si>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</si>
  <si>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</si>
  <si>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</si>
  <si>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</si>
  <si>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</si>
  <si>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</si>
  <si>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</si>
  <si>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</si>
  <si>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</si>
  <si>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</si>
  <si>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</si>
  <si>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</si>
  <si>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</si>
  <si>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</si>
  <si>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</si>
  <si>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</si>
  <si>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</si>
  <si>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</si>
  <si>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</si>
  <si>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</si>
  <si>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</si>
  <si>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</si>
  <si>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</si>
  <si>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</si>
  <si>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</si>
  <si>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</si>
  <si>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</si>
  <si>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</si>
  <si>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</si>
  <si>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</si>
  <si>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</si>
  <si>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</si>
  <si>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</si>
  <si>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</si>
  <si>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</si>
  <si>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</si>
  <si>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</si>
  <si>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</si>
  <si>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</si>
  <si>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</si>
  <si>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</si>
  <si>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</si>
  <si>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</si>
  <si>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</si>
  <si>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</si>
  <si>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</si>
  <si>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</si>
  <si>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</si>
  <si>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</si>
  <si>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</si>
  <si>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</si>
  <si>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</si>
  <si>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</si>
  <si>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</si>
  <si>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</si>
  <si>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</si>
  <si>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</si>
  <si>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</si>
  <si>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</si>
  <si>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</si>
  <si>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</si>
  <si>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</si>
  <si>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</si>
  <si>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</si>
  <si>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</si>
  <si>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</si>
  <si>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</si>
  <si>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</si>
  <si>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</si>
  <si>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</si>
  <si>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</si>
  <si>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</si>
  <si>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</si>
  <si>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</si>
  <si>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</si>
  <si>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</si>
  <si>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</si>
  <si>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</si>
  <si>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</si>
  <si>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</si>
  <si>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</si>
  <si>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</si>
  <si>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</si>
  <si>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</si>
  <si>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</si>
  <si>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</si>
  <si>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</si>
  <si>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</si>
  <si>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</si>
  <si>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</si>
  <si>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</si>
  <si>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</si>
  <si>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</si>
  <si>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</si>
  <si>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</si>
  <si>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</si>
  <si>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</si>
  <si>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</si>
  <si>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</si>
  <si>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</si>
  <si>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</si>
  <si>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</si>
  <si>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</si>
  <si>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</si>
  <si>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</si>
  <si>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</si>
  <si>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</si>
  <si>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</si>
  <si>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</si>
  <si>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</si>
  <si>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</si>
  <si>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</si>
  <si>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</si>
  <si>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</si>
  <si>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</si>
  <si>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</si>
  <si>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</si>
  <si>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</si>
  <si>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</si>
  <si>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</si>
  <si>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</si>
  <si>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</si>
  <si>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</si>
  <si>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</si>
  <si>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</si>
  <si>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</si>
  <si>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</si>
  <si>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</si>
  <si>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</si>
  <si>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</si>
  <si>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</si>
  <si>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</si>
  <si>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</si>
  <si>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</si>
  <si>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</si>
  <si>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</si>
  <si>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</si>
  <si>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</si>
  <si>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</si>
  <si>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</si>
  <si>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</si>
  <si>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</si>
  <si>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</si>
  <si>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</si>
  <si>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</si>
  <si>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</si>
  <si>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</si>
  <si>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</si>
  <si>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</si>
  <si>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</si>
  <si>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</si>
  <si>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</si>
  <si>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</si>
  <si>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</si>
  <si>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</si>
  <si>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</si>
  <si>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</si>
  <si>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</si>
  <si>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</si>
  <si>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</si>
  <si>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</si>
  <si>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</si>
  <si>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</si>
  <si>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</si>
  <si>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</si>
  <si>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</si>
  <si>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</si>
  <si>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</si>
  <si>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</si>
  <si>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</si>
  <si>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</si>
  <si>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</si>
  <si>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</si>
  <si>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</si>
  <si>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</si>
  <si>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</si>
  <si>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</si>
  <si>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</si>
  <si>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</si>
  <si>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</si>
  <si>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</si>
  <si>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</si>
  <si>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</si>
  <si>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</si>
  <si>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</si>
  <si>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</si>
  <si>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</si>
  <si>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</si>
  <si>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</si>
  <si>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</si>
  <si>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</si>
  <si>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</si>
  <si>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</si>
  <si>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</si>
  <si>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</si>
  <si>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</si>
  <si>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</si>
  <si>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</si>
  <si>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</si>
  <si>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</si>
  <si>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</si>
  <si>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</si>
  <si>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</si>
  <si>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</si>
  <si>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</si>
  <si>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</si>
  <si>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</si>
  <si>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</si>
  <si>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</si>
  <si>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</si>
  <si>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</si>
  <si>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</si>
  <si>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</si>
  <si>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</si>
  <si>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</si>
  <si>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</si>
  <si>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</si>
  <si>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</si>
  <si>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</si>
  <si>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</si>
  <si>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</si>
  <si>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</si>
  <si>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</si>
  <si>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</si>
  <si>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</si>
  <si>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</si>
  <si>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</si>
  <si>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</si>
  <si>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</si>
  <si>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</si>
  <si>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</si>
  <si>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</si>
  <si>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</si>
  <si>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</si>
  <si>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</si>
  <si>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</si>
  <si>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</si>
  <si>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</si>
  <si>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</si>
  <si>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</si>
  <si>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</si>
  <si>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</si>
  <si>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</si>
  <si>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</si>
  <si>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</si>
  <si>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</si>
  <si>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</si>
  <si>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</si>
  <si>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</si>
  <si>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</si>
  <si>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</si>
  <si>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</si>
  <si>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</si>
  <si>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</si>
  <si>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</si>
  <si>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</si>
  <si>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</si>
  <si>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</si>
  <si>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</si>
  <si>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</si>
  <si>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</si>
  <si>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</si>
  <si>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</si>
  <si>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</si>
  <si>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</si>
  <si>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</si>
  <si>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</si>
  <si>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</si>
  <si>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</si>
  <si>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</si>
  <si>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</si>
  <si>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</si>
  <si>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</si>
  <si>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</si>
  <si>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</si>
  <si>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</si>
  <si>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</si>
  <si>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</si>
  <si>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</si>
  <si>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</si>
  <si>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</si>
  <si>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</si>
  <si>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</si>
  <si>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</si>
  <si>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</si>
  <si>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</si>
  <si>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</si>
  <si>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</si>
  <si>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</si>
  <si>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</si>
  <si>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</si>
  <si>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</si>
  <si>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</si>
  <si>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</si>
  <si>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</si>
  <si>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</si>
  <si>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</si>
  <si>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</si>
  <si>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</si>
  <si>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</si>
  <si>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</si>
  <si>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</si>
  <si>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</si>
  <si>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</si>
  <si>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</si>
  <si>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</si>
  <si>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</si>
  <si>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</si>
  <si>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</si>
  <si>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</si>
  <si>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</si>
  <si>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</si>
  <si>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</si>
  <si>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</si>
  <si>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</si>
  <si>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</si>
  <si>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</si>
  <si>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</si>
  <si>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</si>
  <si>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</si>
  <si>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</si>
  <si>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</si>
  <si>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</si>
  <si>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</si>
  <si>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</si>
  <si>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</si>
  <si>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</si>
  <si>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</si>
  <si>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</si>
  <si>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</si>
  <si>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</si>
  <si>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</si>
  <si>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</si>
  <si>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</si>
  <si>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</si>
  <si>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</si>
  <si>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</si>
  <si>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</si>
  <si>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</si>
  <si>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</si>
  <si>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</si>
  <si>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</si>
  <si>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</si>
  <si>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</si>
  <si>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</si>
  <si>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</si>
  <si>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</si>
  <si>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</si>
  <si>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</si>
  <si>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</si>
  <si>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</si>
  <si>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</si>
  <si>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</si>
  <si>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</si>
  <si>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</si>
  <si>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</si>
  <si>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</si>
  <si>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</si>
  <si>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</si>
  <si>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</si>
  <si>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</si>
  <si>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</si>
  <si>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</si>
  <si>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</si>
  <si>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</si>
  <si>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</si>
  <si>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</si>
  <si>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</si>
  <si>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</si>
  <si>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</si>
  <si>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</si>
  <si>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</si>
  <si>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</si>
  <si>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</si>
  <si>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</si>
  <si>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</si>
  <si>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</si>
  <si>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</si>
  <si>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</si>
  <si>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</si>
  <si>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</si>
  <si>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</si>
  <si>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</si>
  <si>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</si>
  <si>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</si>
  <si>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</si>
  <si>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</si>
  <si>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</si>
  <si>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</si>
  <si>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</si>
  <si>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</si>
  <si>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</si>
  <si>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</si>
  <si>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</si>
  <si>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</si>
  <si>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</si>
  <si>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</si>
  <si>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</si>
  <si>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</si>
  <si>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</si>
  <si>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</si>
  <si>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</si>
  <si>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</si>
  <si>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</si>
  <si>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</si>
  <si>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</si>
  <si>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</si>
  <si>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</si>
  <si>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</si>
  <si>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</si>
  <si>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</si>
  <si>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</si>
  <si>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</si>
  <si>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</si>
  <si>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</si>
  <si>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</si>
  <si>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</si>
  <si>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</si>
  <si>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</si>
  <si>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</si>
  <si>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</si>
  <si>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</si>
  <si>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</si>
  <si>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</si>
  <si>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</si>
  <si>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</si>
  <si>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</si>
  <si>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</si>
  <si>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</si>
  <si>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</si>
  <si>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</si>
  <si>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</si>
  <si>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</si>
  <si>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</si>
  <si>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</si>
  <si>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</si>
  <si>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</si>
  <si>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</si>
  <si>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</si>
  <si>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</si>
  <si>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</si>
  <si>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</si>
  <si>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</si>
  <si>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</si>
  <si>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</si>
  <si>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</si>
  <si>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</si>
  <si>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</si>
  <si>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</si>
  <si>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</si>
  <si>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</si>
  <si>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</si>
  <si>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</si>
  <si>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</si>
  <si>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</si>
  <si>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</si>
  <si>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</si>
  <si>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</si>
  <si>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</si>
  <si>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</si>
  <si>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</si>
  <si>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</si>
  <si>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</si>
  <si>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</si>
  <si>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</si>
  <si>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</si>
  <si>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</si>
  <si>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</si>
  <si>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</si>
  <si>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</si>
  <si>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</si>
  <si>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</si>
  <si>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</si>
  <si>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</si>
  <si>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</si>
  <si>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</si>
  <si>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</si>
  <si>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</si>
  <si>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</si>
  <si>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</si>
  <si>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</si>
  <si>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</si>
  <si>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</si>
  <si>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</si>
  <si>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</si>
  <si>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</si>
  <si>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</si>
  <si>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</si>
  <si>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</si>
  <si>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</si>
  <si>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</si>
  <si>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</si>
  <si>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</si>
  <si>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</si>
  <si>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</si>
  <si>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</si>
  <si>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</si>
  <si>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</si>
  <si>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</si>
  <si>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</si>
  <si>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</si>
  <si>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</si>
  <si>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</si>
  <si>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</si>
  <si>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</si>
  <si>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</si>
  <si>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</si>
  <si>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</si>
  <si>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</si>
  <si>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</si>
  <si>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</si>
  <si>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</si>
  <si>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</si>
  <si>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</si>
  <si>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</si>
  <si>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</si>
  <si>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</si>
  <si>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</si>
  <si>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</si>
  <si>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</si>
  <si>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</si>
  <si>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</si>
  <si>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</si>
  <si>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</si>
  <si>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</si>
  <si>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</si>
  <si>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</si>
  <si>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</si>
  <si>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</si>
  <si>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</si>
  <si>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</si>
  <si>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</si>
  <si>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</si>
  <si>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</si>
  <si>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</si>
  <si>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</si>
  <si>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</si>
  <si>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</si>
  <si>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</si>
  <si>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</si>
  <si>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</si>
  <si>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</si>
  <si>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</si>
  <si>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</si>
  <si>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</si>
  <si>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</si>
  <si>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</si>
  <si>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</si>
  <si>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</si>
  <si>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</si>
  <si>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</si>
  <si>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</si>
  <si>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</si>
  <si>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</si>
  <si>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</si>
  <si>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</si>
  <si>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</si>
  <si>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</si>
  <si>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</si>
  <si>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</si>
  <si>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</si>
  <si>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</si>
  <si>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</si>
  <si>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</si>
  <si>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</si>
  <si>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</si>
  <si>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</si>
  <si>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</si>
  <si>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</si>
  <si>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</si>
  <si>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</si>
  <si>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</si>
  <si>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</si>
  <si>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</si>
  <si>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</si>
  <si>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</si>
  <si>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</si>
  <si>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</si>
  <si>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</si>
  <si>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</si>
  <si>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</si>
  <si>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</si>
  <si>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</si>
  <si>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</si>
  <si>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</si>
  <si>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</si>
  <si>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</si>
  <si>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</si>
  <si>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</si>
  <si>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</si>
  <si>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</si>
  <si>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</si>
  <si>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</si>
  <si>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</si>
  <si>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</si>
  <si>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</si>
  <si>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</si>
  <si>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</si>
  <si>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</si>
  <si>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</si>
  <si>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</si>
  <si>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</si>
  <si>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</si>
  <si>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</si>
  <si>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</si>
  <si>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</si>
  <si>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</si>
  <si>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</si>
  <si>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</si>
  <si>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</si>
  <si>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</si>
  <si>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</si>
  <si>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</si>
  <si>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</si>
  <si>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</si>
  <si>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</si>
  <si>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</si>
  <si>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</si>
  <si>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</si>
  <si>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</si>
  <si>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</si>
  <si>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</si>
  <si>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</si>
  <si>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</si>
  <si>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</si>
  <si>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</si>
  <si>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</si>
  <si>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</si>
  <si>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</si>
  <si>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</si>
  <si>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</si>
  <si>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</si>
  <si>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</si>
  <si>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</si>
  <si>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</si>
  <si>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</si>
  <si>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</si>
  <si>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</si>
  <si>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</si>
  <si>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</si>
  <si>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</si>
  <si>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</si>
  <si>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</si>
  <si>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</si>
  <si>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</si>
  <si>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</si>
  <si>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</si>
  <si>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</si>
  <si>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</si>
  <si>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</si>
  <si>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</si>
  <si>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</si>
  <si>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</si>
  <si>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</si>
  <si>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</si>
  <si>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</si>
  <si>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</si>
  <si>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</si>
  <si>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</si>
  <si>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</si>
  <si>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</si>
  <si>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</si>
  <si>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</si>
  <si>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</si>
  <si>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</si>
  <si>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</si>
  <si>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</si>
  <si>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</si>
  <si>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</si>
  <si>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</si>
  <si>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</si>
  <si>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</si>
  <si>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</si>
  <si>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</si>
  <si>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</si>
  <si>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</si>
  <si>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</si>
  <si>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</si>
  <si>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</si>
  <si>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</si>
  <si>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</si>
  <si>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</si>
  <si>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</si>
  <si>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</si>
  <si>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</si>
  <si>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</si>
  <si>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</si>
  <si>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</si>
  <si>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</si>
  <si>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</si>
  <si>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</si>
  <si>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</si>
  <si>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</si>
  <si>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</si>
  <si>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</si>
  <si>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</si>
  <si>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</si>
  <si>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</si>
  <si>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</si>
  <si>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</si>
  <si>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</si>
  <si>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</si>
  <si>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</si>
  <si>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</si>
  <si>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</si>
  <si>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</si>
  <si>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</si>
  <si>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</si>
  <si>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</si>
  <si>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</si>
  <si>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</si>
  <si>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</si>
  <si>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</si>
  <si>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</si>
  <si>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</si>
  <si>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</si>
  <si>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</si>
  <si>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</si>
  <si>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</si>
  <si>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</si>
  <si>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</si>
  <si>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</si>
  <si>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</si>
  <si>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</si>
  <si>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</si>
  <si>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</si>
  <si>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</si>
  <si>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</si>
  <si>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</si>
  <si>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</si>
  <si>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</si>
  <si>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</si>
  <si>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</si>
  <si>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</si>
  <si>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</si>
  <si>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</si>
  <si>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</si>
  <si>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</si>
  <si>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</si>
  <si>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</si>
  <si>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</si>
  <si>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</si>
  <si>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</si>
  <si>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</si>
  <si>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</si>
  <si>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</si>
  <si>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</si>
  <si>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</si>
  <si>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</si>
  <si>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</si>
  <si>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</si>
  <si>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</si>
  <si>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</si>
  <si>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</si>
  <si>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</si>
  <si>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</si>
  <si>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</si>
  <si>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</si>
  <si>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</si>
  <si>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</si>
  <si>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</si>
  <si>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</si>
  <si>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</si>
  <si>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</si>
  <si>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</si>
  <si>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</si>
  <si>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</si>
  <si>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</si>
  <si>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</si>
  <si>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</si>
  <si>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</si>
  <si>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</si>
  <si>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</si>
  <si>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</si>
  <si>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</si>
  <si>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</si>
  <si>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</si>
  <si>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</si>
  <si>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</si>
  <si>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</si>
  <si>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</si>
  <si>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</si>
  <si>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</si>
  <si>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</si>
  <si>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</si>
  <si>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</si>
  <si>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</si>
  <si>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</si>
  <si>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</si>
  <si>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</si>
  <si>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</si>
  <si>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</si>
  <si>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</si>
  <si>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</si>
  <si>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</si>
  <si>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</si>
  <si>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</si>
  <si>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</si>
  <si>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</si>
  <si>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</si>
  <si>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</si>
  <si>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</si>
  <si>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</si>
  <si>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</si>
  <si>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</si>
  <si>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</si>
  <si>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</si>
  <si>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</si>
  <si>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</si>
  <si>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</si>
  <si>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</si>
  <si>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</si>
  <si>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</si>
  <si>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</si>
  <si>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</si>
  <si>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</si>
  <si>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</si>
  <si>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</si>
  <si>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</si>
  <si>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</si>
  <si>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</si>
  <si>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</si>
  <si>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</si>
  <si>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</si>
  <si>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</si>
  <si>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</si>
  <si>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</si>
  <si>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</si>
  <si>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</si>
  <si>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</si>
  <si>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</si>
  <si>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</si>
  <si>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</si>
  <si>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</si>
  <si>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</si>
  <si>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</si>
  <si>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</si>
  <si>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</si>
  <si>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</si>
  <si>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</si>
  <si>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</si>
  <si>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</si>
  <si>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</si>
  <si>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</si>
  <si>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</si>
  <si>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</si>
  <si>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</si>
  <si>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</si>
  <si>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</si>
  <si>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</si>
  <si>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</si>
  <si>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</si>
  <si>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</si>
  <si>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</si>
  <si>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</si>
  <si>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</si>
  <si>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</si>
  <si>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</si>
  <si>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</si>
  <si>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</si>
  <si>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</si>
  <si>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</si>
  <si>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</si>
  <si>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</si>
  <si>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</si>
  <si>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</si>
  <si>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</si>
  <si>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</si>
  <si>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</si>
  <si>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</si>
  <si>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</si>
  <si>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</si>
  <si>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</si>
  <si>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</si>
  <si>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</si>
  <si>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</si>
  <si>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</si>
  <si>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</si>
  <si>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</si>
  <si>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</si>
  <si>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</si>
  <si>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</si>
  <si>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</si>
  <si>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</si>
  <si>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</si>
  <si>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</si>
  <si>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</si>
  <si>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</si>
  <si>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</si>
  <si>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</si>
  <si>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</si>
  <si>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</si>
  <si>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</si>
  <si>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</si>
  <si>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</si>
  <si>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</si>
  <si>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</si>
  <si>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</si>
  <si>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</si>
  <si>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</si>
  <si>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</si>
  <si>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</si>
  <si>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</si>
  <si>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</si>
  <si>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</si>
  <si>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</si>
  <si>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</si>
  <si>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</si>
  <si>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</si>
  <si>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</si>
  <si>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</si>
  <si>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</si>
  <si>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</si>
  <si>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</si>
  <si>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</si>
  <si>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</si>
  <si>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</si>
  <si>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</si>
  <si>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</si>
  <si>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</si>
  <si>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</si>
  <si>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</si>
  <si>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</si>
  <si>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</si>
  <si>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</si>
  <si>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</si>
  <si>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</si>
  <si>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</si>
  <si>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</si>
  <si>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</si>
  <si>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</si>
  <si>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</si>
  <si>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</si>
  <si>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</si>
  <si>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</si>
  <si>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</si>
  <si>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</si>
  <si>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</si>
  <si>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</si>
  <si>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</si>
  <si>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</si>
  <si>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</si>
  <si>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</si>
  <si>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</si>
  <si>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</si>
  <si>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</si>
  <si>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</si>
  <si>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</si>
  <si>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</si>
  <si>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</si>
  <si>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</si>
  <si>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</si>
  <si>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</si>
  <si>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</si>
  <si>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</si>
  <si>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</si>
  <si>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</si>
  <si>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</si>
  <si>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</si>
  <si>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</si>
  <si>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</si>
  <si>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</si>
  <si>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</si>
  <si>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</si>
  <si>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</si>
  <si>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</si>
  <si>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</si>
  <si>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</si>
  <si>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</si>
  <si>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</si>
  <si>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</si>
  <si>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</si>
  <si>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</si>
  <si>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</si>
  <si>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</si>
  <si>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</si>
  <si>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</si>
  <si>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</si>
  <si>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</si>
  <si>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</si>
  <si>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</si>
  <si>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</si>
  <si>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</si>
  <si>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</si>
  <si>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</si>
  <si>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</si>
  <si>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</si>
  <si>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</si>
  <si>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</si>
  <si>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</si>
  <si>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</si>
  <si>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</si>
  <si>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</si>
  <si>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</si>
  <si>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</si>
  <si>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</si>
  <si>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</si>
  <si>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</si>
  <si>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</si>
  <si>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</si>
  <si>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</si>
  <si>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</si>
  <si>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</si>
  <si>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</si>
  <si>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</si>
  <si>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</si>
  <si>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</si>
  <si>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</si>
  <si>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</si>
  <si>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</si>
  <si>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</si>
  <si>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</si>
  <si>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</si>
  <si>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</si>
  <si>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</si>
  <si>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</si>
  <si>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</si>
  <si>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</si>
  <si>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</si>
  <si>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</si>
  <si>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</si>
  <si>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</si>
  <si>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</si>
  <si>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</si>
  <si>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</si>
  <si>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</si>
  <si>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</si>
  <si>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</si>
  <si>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</si>
  <si>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</si>
  <si>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</si>
  <si>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</si>
  <si>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</si>
  <si>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</si>
  <si>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</si>
  <si>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</si>
  <si>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</si>
  <si>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</si>
  <si>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</si>
  <si>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</si>
  <si>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</si>
  <si>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</si>
  <si>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</si>
  <si>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</si>
  <si>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</si>
  <si>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</si>
  <si>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</si>
  <si>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</si>
  <si>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</si>
  <si>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</si>
  <si>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</si>
  <si>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</si>
  <si>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</si>
  <si>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</si>
  <si>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</si>
  <si>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</si>
  <si>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</si>
  <si>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</si>
  <si>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</si>
  <si>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</si>
  <si>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</si>
  <si>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</si>
  <si>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</si>
  <si>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</si>
  <si>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</si>
  <si>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</si>
  <si>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</si>
  <si>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</si>
  <si>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</si>
  <si>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</si>
  <si>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</si>
  <si>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</si>
  <si>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</si>
  <si>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</si>
  <si>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</si>
  <si>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</si>
  <si>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</si>
  <si>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</si>
  <si>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</si>
  <si>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</si>
  <si>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</si>
  <si>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</si>
  <si>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</si>
  <si>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</si>
  <si>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</si>
  <si>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</si>
  <si>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</si>
  <si>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</si>
  <si>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</si>
  <si>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</si>
  <si>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</si>
  <si>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</si>
  <si>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</si>
  <si>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</si>
  <si>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</si>
  <si>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</si>
  <si>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</si>
  <si>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</si>
  <si>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</si>
  <si>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</si>
  <si>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</si>
  <si>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</si>
  <si>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</si>
  <si>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</si>
  <si>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</si>
  <si>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</si>
  <si>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</si>
  <si>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</si>
  <si>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</si>
  <si>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</si>
  <si>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</si>
  <si>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</si>
  <si>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</si>
  <si>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</si>
  <si>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</si>
  <si>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</si>
  <si>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</si>
  <si>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</si>
  <si>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</si>
  <si>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</si>
  <si>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</si>
  <si>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</si>
  <si>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</si>
  <si>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</si>
  <si>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</si>
  <si>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</si>
  <si>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</si>
  <si>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</si>
  <si>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</si>
  <si>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</si>
  <si>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</si>
  <si>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</si>
  <si>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</si>
  <si>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</si>
  <si>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</si>
  <si>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</si>
  <si>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</si>
  <si>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</si>
  <si>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</si>
  <si>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</si>
  <si>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</si>
  <si>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</si>
  <si>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</si>
  <si>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</si>
  <si>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</si>
  <si>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</si>
  <si>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</si>
  <si>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</si>
  <si>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</si>
  <si>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</si>
  <si>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</si>
  <si>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</si>
  <si>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</si>
  <si>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</si>
  <si>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</si>
  <si>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</si>
  <si>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</si>
  <si>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</si>
  <si>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</si>
  <si>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</si>
  <si>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</si>
  <si>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</si>
  <si>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</si>
  <si>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</si>
  <si>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</si>
  <si>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</si>
  <si>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</si>
  <si>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</si>
  <si>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</si>
  <si>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</si>
  <si>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</si>
  <si>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</si>
  <si>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</si>
  <si>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</si>
  <si>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</si>
  <si>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</si>
  <si>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</si>
  <si>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</si>
  <si>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</si>
  <si>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</si>
  <si>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</si>
  <si>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</si>
  <si>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</si>
  <si>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</si>
  <si>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</si>
  <si>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</si>
  <si>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</si>
  <si>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</si>
  <si>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</si>
  <si>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</si>
  <si>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</si>
  <si>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</si>
  <si>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</si>
  <si>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</si>
  <si>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</si>
  <si>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</si>
  <si>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</si>
  <si>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</si>
  <si>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</si>
  <si>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</si>
  <si>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</si>
  <si>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</si>
  <si>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</si>
  <si>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</si>
  <si>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</si>
  <si>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</si>
  <si>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</si>
  <si>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</si>
  <si>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</si>
  <si>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</si>
  <si>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</si>
  <si>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</si>
  <si>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</si>
  <si>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</si>
  <si>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</si>
  <si>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</si>
  <si>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</si>
  <si>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</si>
  <si>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</si>
  <si>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</si>
  <si>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</si>
  <si>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</si>
  <si>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</si>
  <si>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</si>
  <si>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</si>
  <si>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</si>
  <si>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</si>
  <si>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</si>
  <si>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</si>
  <si>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</si>
  <si>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</si>
  <si>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</si>
  <si>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</si>
  <si>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</si>
  <si>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</si>
  <si>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</si>
  <si>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</si>
  <si>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</si>
  <si>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</si>
  <si>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</si>
  <si>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</si>
  <si>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</si>
  <si>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</si>
  <si>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</si>
  <si>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</si>
  <si>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</si>
  <si>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</si>
  <si>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</si>
  <si>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</si>
  <si>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</si>
  <si>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</si>
  <si>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</si>
  <si>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</si>
  <si>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</si>
  <si>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</si>
  <si>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</si>
  <si>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</si>
  <si>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</si>
  <si>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</si>
  <si>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</si>
  <si>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</si>
  <si>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</si>
  <si>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</si>
  <si>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</si>
  <si>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</si>
  <si>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</si>
  <si>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</si>
  <si>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</si>
  <si>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</si>
  <si>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</si>
  <si>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</si>
  <si>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</si>
  <si>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</si>
  <si>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</si>
  <si>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</si>
  <si>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</si>
  <si>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</si>
  <si>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</si>
  <si>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</si>
  <si>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</si>
  <si>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</si>
  <si>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</si>
  <si>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</si>
  <si>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</si>
  <si>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</si>
  <si>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</si>
  <si>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</si>
  <si>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</si>
  <si>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</si>
  <si>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</si>
  <si>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</si>
  <si>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</si>
  <si>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</si>
  <si>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</si>
  <si>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</si>
  <si>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</si>
  <si>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</si>
  <si>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</si>
  <si>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</si>
  <si>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</si>
  <si>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</si>
  <si>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</si>
  <si>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</si>
  <si>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</si>
  <si>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</si>
  <si>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</si>
  <si>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</si>
  <si>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</si>
  <si>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</si>
  <si>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</si>
  <si>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</si>
  <si>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</si>
  <si>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</si>
  <si>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</si>
  <si>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</si>
  <si>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</si>
  <si>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</si>
  <si>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</si>
  <si>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</si>
  <si>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</si>
  <si>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</si>
  <si>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</si>
  <si>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</si>
  <si>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</si>
  <si>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</si>
  <si>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</si>
  <si>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</si>
  <si>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</si>
  <si>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</si>
  <si>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</si>
  <si>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</si>
  <si>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</si>
  <si>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</si>
  <si>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</si>
  <si>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</si>
  <si>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</si>
  <si>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</si>
  <si>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</si>
  <si>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</si>
  <si>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</si>
  <si>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</si>
  <si>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</si>
  <si>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</si>
  <si>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</si>
  <si>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</si>
  <si>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</si>
  <si>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</si>
  <si>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</si>
  <si>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</si>
  <si>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</si>
  <si>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</si>
  <si>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</si>
  <si>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</si>
  <si>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</si>
  <si>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</si>
  <si>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</si>
  <si>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</si>
  <si>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</si>
  <si>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</si>
  <si>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</si>
  <si>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</si>
  <si>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</si>
  <si>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</si>
  <si>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</si>
  <si>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</si>
  <si>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</si>
  <si>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</si>
  <si>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</si>
  <si>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</si>
  <si>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</si>
  <si>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</si>
  <si>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</si>
  <si>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</si>
  <si>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</si>
  <si>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</si>
  <si>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</si>
  <si>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</si>
  <si>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</si>
  <si>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</si>
  <si>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</si>
  <si>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</si>
  <si>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</si>
  <si>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</si>
  <si>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</si>
  <si>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</si>
  <si>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</si>
  <si>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</si>
  <si>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</si>
  <si>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</si>
  <si>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</si>
  <si>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</si>
  <si>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</si>
  <si>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</si>
  <si>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</si>
  <si>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</si>
  <si>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</si>
  <si>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</si>
  <si>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</si>
  <si>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</si>
  <si>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</si>
  <si>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</si>
  <si>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</si>
  <si>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</si>
  <si>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</si>
  <si>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</si>
  <si>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</si>
  <si>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</si>
  <si>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</si>
  <si>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</si>
  <si>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</si>
  <si>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</si>
  <si>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</si>
  <si>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</si>
  <si>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</si>
  <si>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</si>
  <si>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</si>
  <si>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</si>
  <si>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</si>
  <si>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</si>
  <si>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</si>
  <si>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</si>
  <si>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</si>
  <si>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</si>
  <si>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</si>
  <si>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</si>
  <si>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</si>
  <si>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</si>
  <si>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</si>
  <si>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</si>
  <si>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</si>
  <si>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</si>
  <si>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</si>
  <si>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</si>
  <si>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</si>
  <si>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</si>
  <si>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</si>
  <si>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</si>
  <si>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</si>
  <si>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</si>
  <si>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</si>
  <si>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</si>
  <si>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</si>
  <si>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</si>
  <si>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</si>
  <si>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</si>
  <si>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</si>
  <si>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</si>
  <si>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</si>
  <si>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</si>
  <si>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</si>
  <si>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</si>
  <si>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</si>
  <si>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</si>
  <si>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</si>
  <si>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</si>
  <si>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</si>
  <si>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</si>
  <si>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</si>
  <si>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</si>
  <si>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</si>
  <si>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</si>
  <si>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</si>
  <si>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</si>
  <si>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</si>
  <si>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</si>
  <si>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</si>
  <si>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</si>
  <si>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</si>
  <si>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</si>
  <si>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</si>
  <si>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</si>
  <si>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</si>
  <si>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</si>
  <si>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</si>
  <si>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</si>
  <si>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</si>
  <si>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</si>
  <si>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</si>
  <si>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</si>
  <si>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</si>
  <si>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</si>
  <si>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</si>
  <si>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</si>
  <si>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</si>
  <si>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</si>
  <si>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</si>
  <si>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</si>
  <si>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</si>
  <si>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</si>
  <si>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</si>
  <si>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</si>
  <si>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</si>
  <si>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</si>
  <si>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</si>
  <si>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</si>
  <si>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</si>
  <si>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</si>
  <si>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</si>
  <si>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</si>
  <si>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</si>
  <si>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</si>
  <si>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</si>
  <si>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</si>
  <si>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</si>
  <si>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</si>
  <si>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</si>
  <si>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</si>
  <si>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</si>
  <si>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</si>
  <si>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</si>
  <si>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</si>
  <si>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</si>
  <si>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</si>
  <si>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</si>
  <si>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</si>
  <si>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</si>
  <si>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</si>
  <si>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</si>
  <si>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</si>
  <si>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</si>
  <si>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</si>
  <si>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</si>
  <si>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</si>
  <si>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</si>
  <si>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</si>
  <si>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</si>
  <si>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</si>
  <si>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</si>
  <si>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</si>
  <si>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</si>
  <si>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</si>
  <si>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</si>
  <si>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</si>
  <si>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</si>
  <si>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</si>
  <si>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</si>
  <si>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</si>
  <si>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</si>
  <si>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</si>
  <si>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</si>
  <si>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</si>
  <si>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</si>
  <si>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</si>
  <si>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</si>
  <si>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</si>
  <si>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</si>
  <si>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</si>
  <si>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</si>
  <si>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</si>
  <si>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</si>
  <si>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</si>
  <si>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</si>
  <si>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</si>
  <si>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</si>
  <si>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</si>
  <si>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</si>
  <si>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</si>
  <si>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</si>
  <si>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</si>
  <si>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</si>
  <si>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</si>
  <si>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</si>
  <si>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</si>
  <si>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</si>
  <si>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</si>
  <si>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</si>
  <si>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</si>
  <si>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</si>
  <si>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</si>
  <si>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</si>
  <si>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</si>
  <si>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</si>
  <si>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</si>
  <si>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</si>
  <si>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</si>
  <si>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</si>
  <si>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</si>
  <si>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</si>
  <si>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</si>
  <si>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</si>
  <si>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</si>
  <si>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</si>
  <si>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</si>
  <si>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</si>
  <si>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</si>
  <si>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</si>
  <si>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</si>
  <si>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</si>
  <si>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</si>
  <si>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</si>
  <si>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</si>
  <si>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</si>
  <si>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</si>
  <si>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</si>
  <si>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</si>
  <si>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</si>
  <si>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</si>
  <si>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</si>
  <si>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</si>
  <si>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</si>
  <si>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</si>
  <si>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</si>
  <si>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</si>
  <si>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</si>
  <si>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</si>
  <si>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</si>
  <si>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</si>
  <si>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</si>
  <si>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</si>
  <si>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</si>
  <si>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</si>
  <si>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</si>
  <si>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</si>
  <si>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</si>
  <si>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</si>
  <si>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</si>
  <si>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</si>
  <si>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</si>
  <si>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</si>
  <si>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</si>
  <si>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</si>
  <si>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</si>
  <si>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</si>
  <si>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</si>
  <si>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</si>
  <si>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</si>
  <si>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</si>
  <si>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</si>
  <si>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</si>
  <si>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</si>
  <si>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</si>
  <si>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</si>
  <si>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</si>
  <si>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</si>
  <si>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</si>
  <si>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</si>
  <si>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</si>
  <si>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</si>
  <si>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</si>
  <si>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</si>
  <si>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</si>
  <si>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</si>
  <si>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</si>
  <si>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</si>
  <si>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</si>
  <si>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</si>
  <si>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</si>
  <si>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</si>
  <si>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</si>
  <si>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</si>
  <si>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</si>
  <si>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</si>
  <si>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</si>
  <si>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</si>
  <si>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</si>
  <si>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</si>
  <si>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</si>
  <si>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</si>
  <si>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</si>
  <si>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</si>
  <si>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</si>
  <si>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</si>
  <si>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</si>
  <si>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</si>
  <si>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</si>
  <si>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</si>
  <si>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</si>
  <si>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</si>
  <si>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</si>
  <si>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</si>
  <si>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</si>
  <si>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</si>
  <si>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</si>
  <si>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</si>
  <si>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</si>
  <si>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</si>
  <si>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</si>
  <si>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</si>
  <si>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</si>
  <si>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</si>
  <si>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</si>
  <si>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</si>
  <si>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</si>
  <si>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</si>
  <si>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</si>
  <si>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</si>
  <si>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</si>
  <si>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</si>
  <si>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</si>
  <si>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</si>
  <si>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</si>
  <si>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</si>
  <si>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</si>
  <si>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</si>
  <si>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</si>
  <si>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</si>
  <si>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</si>
  <si>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</si>
  <si>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</si>
  <si>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</si>
  <si>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</si>
  <si>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</si>
  <si>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</si>
  <si>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</si>
  <si>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</si>
  <si>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</si>
  <si>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</si>
  <si>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</si>
  <si>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</si>
  <si>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</si>
  <si>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</si>
  <si>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</si>
  <si>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</si>
  <si>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</si>
  <si>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</si>
  <si>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</si>
  <si>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</si>
  <si>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</si>
  <si>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</si>
  <si>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</si>
  <si>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</si>
  <si>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</si>
  <si>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</si>
  <si>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</si>
  <si>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</si>
  <si>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</si>
  <si>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</si>
  <si>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</si>
  <si>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</si>
  <si>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</si>
  <si>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</si>
  <si>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</si>
  <si>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</si>
  <si>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</si>
  <si>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</si>
  <si>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</si>
  <si>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</si>
  <si>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</si>
  <si>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</si>
  <si>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</si>
  <si>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</si>
  <si>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</si>
  <si>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</si>
  <si>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</si>
  <si>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</si>
  <si>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</si>
  <si>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</si>
  <si>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</si>
  <si>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</si>
  <si>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</si>
  <si>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</si>
  <si>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</si>
  <si>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</si>
  <si>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</si>
  <si>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</si>
  <si>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</si>
  <si>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</si>
  <si>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</si>
  <si>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</si>
  <si>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</si>
  <si>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</si>
  <si>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</si>
  <si>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</si>
  <si>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</si>
  <si>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</si>
  <si>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</si>
  <si>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</si>
  <si>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</si>
  <si>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</si>
  <si>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</si>
  <si>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</si>
  <si>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</si>
  <si>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</si>
  <si>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</si>
  <si>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</si>
  <si>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</si>
  <si>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</si>
  <si>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</si>
  <si>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</si>
  <si>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</si>
  <si>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</si>
  <si>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</si>
  <si>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</si>
  <si>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</si>
  <si>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</si>
  <si>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</si>
  <si>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</si>
  <si>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</si>
  <si>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</si>
  <si>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</si>
  <si>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</si>
  <si>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</si>
  <si>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</si>
  <si>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</si>
  <si>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</si>
  <si>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</si>
  <si>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</si>
  <si>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</si>
  <si>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</si>
  <si>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</si>
  <si>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</si>
  <si>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</si>
  <si>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</si>
  <si>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</si>
  <si>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</si>
  <si>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</si>
  <si>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</si>
  <si>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</si>
  <si>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</si>
  <si>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</si>
  <si>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</si>
  <si>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</si>
  <si>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</si>
  <si>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</si>
  <si>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</si>
  <si>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</si>
  <si>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</si>
  <si>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</si>
  <si>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</si>
  <si>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</si>
  <si>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</si>
  <si>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</si>
  <si>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</si>
  <si>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</si>
  <si>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</si>
  <si>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</si>
  <si>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</si>
  <si>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</si>
  <si>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</si>
  <si>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</si>
  <si>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</si>
  <si>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</si>
  <si>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</si>
  <si>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</si>
  <si>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</si>
  <si>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</si>
  <si>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</si>
  <si>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</si>
  <si>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</si>
  <si>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</si>
  <si>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</si>
  <si>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</si>
  <si>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</si>
  <si>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</si>
  <si>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</si>
  <si>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</si>
  <si>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</si>
  <si>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</si>
  <si>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</si>
  <si>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</si>
  <si>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</si>
  <si>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</si>
  <si>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</si>
  <si>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</si>
  <si>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</si>
  <si>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</si>
  <si>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</si>
  <si>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</si>
  <si>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</si>
  <si>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</si>
  <si>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</si>
  <si>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</si>
  <si>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</si>
  <si>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</si>
  <si>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</si>
  <si>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</si>
  <si>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</si>
  <si>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</si>
  <si>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</si>
  <si>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</si>
  <si>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</si>
  <si>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</si>
  <si>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</si>
  <si>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</si>
  <si>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</si>
  <si>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</si>
  <si>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</si>
  <si>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</si>
  <si>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</si>
  <si>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</si>
  <si>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</si>
  <si>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</si>
  <si>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</si>
  <si>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</si>
  <si>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</si>
  <si>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</si>
  <si>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</si>
  <si>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</si>
  <si>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</si>
  <si>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</si>
  <si>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</si>
  <si>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</si>
  <si>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</si>
  <si>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</si>
  <si>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</si>
  <si>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</si>
  <si>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</si>
  <si>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</si>
  <si>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</si>
  <si>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</si>
  <si>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</si>
  <si>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</si>
  <si>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</si>
  <si>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</si>
  <si>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</si>
  <si>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</si>
  <si>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</si>
  <si>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</si>
  <si>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</si>
  <si>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</si>
  <si>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</si>
  <si>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</si>
  <si>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</si>
  <si>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</si>
  <si>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</si>
  <si>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</si>
  <si>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</si>
  <si>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</si>
  <si>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</si>
  <si>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</si>
  <si>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</si>
  <si>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</si>
  <si>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</si>
  <si>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</si>
  <si>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</si>
  <si>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</si>
  <si>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</si>
  <si>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</si>
  <si>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</si>
  <si>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</si>
  <si>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</si>
  <si>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</si>
  <si>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</si>
  <si>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</si>
  <si>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</si>
  <si>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</si>
  <si>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</si>
  <si>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</si>
  <si>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</si>
  <si>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</si>
  <si>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</si>
  <si>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</si>
  <si>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</si>
  <si>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</si>
  <si>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</si>
  <si>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</si>
  <si>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</si>
  <si>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</si>
  <si>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</si>
  <si>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</si>
  <si>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</si>
  <si>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</si>
  <si>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</si>
  <si>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</si>
  <si>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</si>
  <si>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</si>
  <si>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</si>
  <si>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</si>
  <si>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</si>
  <si>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</si>
  <si>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</si>
  <si>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</si>
  <si>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</si>
  <si>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</si>
  <si>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</si>
  <si>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</si>
  <si>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</si>
  <si>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</si>
  <si>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</si>
  <si>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</si>
  <si>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</si>
  <si>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</si>
  <si>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</si>
  <si>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</si>
  <si>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</si>
  <si>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</si>
  <si>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</si>
  <si>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</si>
  <si>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</si>
  <si>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</si>
  <si>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</si>
  <si>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</si>
  <si>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</si>
  <si>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</si>
  <si>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</si>
  <si>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</si>
  <si>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</si>
  <si>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</si>
  <si>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</si>
  <si>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</si>
  <si>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</si>
  <si>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</si>
  <si>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</si>
  <si>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</si>
  <si>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</si>
  <si>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</si>
  <si>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</si>
  <si>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</si>
  <si>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</si>
  <si>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</si>
  <si>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</si>
  <si>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</si>
  <si>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</si>
  <si>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</si>
  <si>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</si>
  <si>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</si>
  <si>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</si>
  <si>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</si>
  <si>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</si>
  <si>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</si>
  <si>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</si>
  <si>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</si>
  <si>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</si>
  <si>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</si>
  <si>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</si>
  <si>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</si>
  <si>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</si>
  <si>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</si>
  <si>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</si>
  <si>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</si>
  <si>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</si>
  <si>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</si>
  <si>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</si>
  <si>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</si>
  <si>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</si>
  <si>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</si>
  <si>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</si>
  <si>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</si>
  <si>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</si>
  <si>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</si>
  <si>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</si>
  <si>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</si>
  <si>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</si>
  <si>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</si>
  <si>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</si>
  <si>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</si>
  <si>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</si>
  <si>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</si>
  <si>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</si>
  <si>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</si>
  <si>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</si>
  <si>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</si>
  <si>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</si>
  <si>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</si>
  <si>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</si>
  <si>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</si>
  <si>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</si>
  <si>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</si>
  <si>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</si>
  <si>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</si>
  <si>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</si>
  <si>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</si>
  <si>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</si>
  <si>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</si>
  <si>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</si>
  <si>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</si>
  <si>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</si>
  <si>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</si>
  <si>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</si>
  <si>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</si>
  <si>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</si>
  <si>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</si>
  <si>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</si>
  <si>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</si>
  <si>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</si>
  <si>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</si>
  <si>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</si>
  <si>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</si>
  <si>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</si>
  <si>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</si>
  <si>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</si>
  <si>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</si>
  <si>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</si>
  <si>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</si>
  <si>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</si>
  <si>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</si>
  <si>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</si>
  <si>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</si>
  <si>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</si>
  <si>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</si>
  <si>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</si>
  <si>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</si>
  <si>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</si>
  <si>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</si>
  <si>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</si>
  <si>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</si>
  <si>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</si>
  <si>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</si>
  <si>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</si>
  <si>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</si>
  <si>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</si>
  <si>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</si>
  <si>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</si>
  <si>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</si>
  <si>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</si>
  <si>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</si>
  <si>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</si>
  <si>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</si>
  <si>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</si>
  <si>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</si>
  <si>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</si>
  <si>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</si>
  <si>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</si>
  <si>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</si>
  <si>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</si>
  <si>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</si>
  <si>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</si>
  <si>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</si>
  <si>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</si>
  <si>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</si>
  <si>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</si>
  <si>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</si>
  <si>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</si>
  <si>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</si>
  <si>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</si>
  <si>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</si>
  <si>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</si>
  <si>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</si>
  <si>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</si>
  <si>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</si>
  <si>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</si>
  <si>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</si>
  <si>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</si>
  <si>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</si>
  <si>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</si>
  <si>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</si>
  <si>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</si>
  <si>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</si>
  <si>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</si>
  <si>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</si>
  <si>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</si>
  <si>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</si>
  <si>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</si>
  <si>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</si>
  <si>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</si>
  <si>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</si>
  <si>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</si>
  <si>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</si>
  <si>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</si>
  <si>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</si>
  <si>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</si>
  <si>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</si>
  <si>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</si>
  <si>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</si>
  <si>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</si>
  <si>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</si>
  <si>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</si>
  <si>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</si>
  <si>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</si>
  <si>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</si>
  <si>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</si>
  <si>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</si>
  <si>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</si>
  <si>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</si>
  <si>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</si>
  <si>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</si>
  <si>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</si>
  <si>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</si>
  <si>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</si>
  <si>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</si>
  <si>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</si>
  <si>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</si>
  <si>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</si>
  <si>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</si>
  <si>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</si>
  <si>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</si>
  <si>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</si>
  <si>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</si>
  <si>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</si>
  <si>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</si>
  <si>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</si>
  <si>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</si>
  <si>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</si>
  <si>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</si>
  <si>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</si>
  <si>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</si>
  <si>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</si>
  <si>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</si>
  <si>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</si>
  <si>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</si>
  <si>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</si>
  <si>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</si>
  <si>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</si>
  <si>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</si>
  <si>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</si>
  <si>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</si>
  <si>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</si>
  <si>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</si>
  <si>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</si>
  <si>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</si>
  <si>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</si>
  <si>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</si>
  <si>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</si>
  <si>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</si>
  <si>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</si>
  <si>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</si>
  <si>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</si>
  <si>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</si>
  <si>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</si>
  <si>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</si>
  <si>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</si>
  <si>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</si>
  <si>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</si>
  <si>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</si>
  <si>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</si>
  <si>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</si>
  <si>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</si>
  <si>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</si>
  <si>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</si>
  <si>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</si>
  <si>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</si>
  <si>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</si>
  <si>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</si>
  <si>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</si>
  <si>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</si>
  <si>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</si>
  <si>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</si>
  <si>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</si>
  <si>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</si>
  <si>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</si>
  <si>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</si>
  <si>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</si>
  <si>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</si>
  <si>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</si>
  <si>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</si>
  <si>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</si>
  <si>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</si>
  <si>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</si>
  <si>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</si>
  <si>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</si>
  <si>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</si>
  <si>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</si>
  <si>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</si>
  <si>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</si>
  <si>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</si>
  <si>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</si>
  <si>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</si>
  <si>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</si>
  <si>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</si>
  <si>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</si>
  <si>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</si>
  <si>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</si>
  <si>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</si>
  <si>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</si>
  <si>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</si>
  <si>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</si>
  <si>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</si>
  <si>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</si>
  <si>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</si>
  <si>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</si>
  <si>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</si>
  <si>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</si>
  <si>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</si>
  <si>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</si>
  <si>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</si>
  <si>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</si>
  <si>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</si>
  <si>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</si>
  <si>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</si>
  <si>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</si>
  <si>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</si>
  <si>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</si>
  <si>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</si>
  <si>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</si>
  <si>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</si>
  <si>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</si>
  <si>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</si>
  <si>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</si>
  <si>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</si>
  <si>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</si>
  <si>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</si>
  <si>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</si>
  <si>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</si>
  <si>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</si>
  <si>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</si>
  <si>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</si>
  <si>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</si>
  <si>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</si>
  <si>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</si>
  <si>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</si>
  <si>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</si>
  <si>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</si>
  <si>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</si>
  <si>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</si>
  <si>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</si>
  <si>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</si>
  <si>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</si>
  <si>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</si>
  <si>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</si>
  <si>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</si>
  <si>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</si>
  <si>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</si>
  <si>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</si>
  <si>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</si>
  <si>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</si>
  <si>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</si>
  <si>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</si>
  <si>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</si>
  <si>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</si>
  <si>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</si>
  <si>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</si>
  <si>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</si>
  <si>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</si>
  <si>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</si>
  <si>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</si>
  <si>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</si>
  <si>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</si>
  <si>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</si>
  <si>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</si>
  <si>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</si>
  <si>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</si>
  <si>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</si>
  <si>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</si>
  <si>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</si>
  <si>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</si>
  <si>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</si>
  <si>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</si>
  <si>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</si>
  <si>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</si>
  <si>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</si>
  <si>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</si>
  <si>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</si>
  <si>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</si>
  <si>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</si>
  <si>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</si>
  <si>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</si>
  <si>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</si>
  <si>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</si>
  <si>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</si>
  <si>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</si>
  <si>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</si>
  <si>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</si>
  <si>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</si>
  <si>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</si>
  <si>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</si>
  <si>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</si>
  <si>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</si>
  <si>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</si>
  <si>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</si>
  <si>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</si>
  <si>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</si>
  <si>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</si>
  <si>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</si>
  <si>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</si>
  <si>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</si>
  <si>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</si>
  <si>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</si>
  <si>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</si>
  <si>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</si>
  <si>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</si>
  <si>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</si>
  <si>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</si>
  <si>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</si>
  <si>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</si>
  <si>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</si>
  <si>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</si>
  <si>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</si>
  <si>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</si>
  <si>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</si>
  <si>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</si>
  <si>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</si>
  <si>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</si>
  <si>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</si>
  <si>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</si>
  <si>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</si>
  <si>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</si>
  <si>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</si>
  <si>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</si>
  <si>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</si>
  <si>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</si>
  <si>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</si>
  <si>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</si>
  <si>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</si>
  <si>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</si>
  <si>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</si>
  <si>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</si>
  <si>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</si>
  <si>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</si>
  <si>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</si>
  <si>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</si>
  <si>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</si>
  <si>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</si>
  <si>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</si>
  <si>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</si>
  <si>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</si>
  <si>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</si>
  <si>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</si>
  <si>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</si>
  <si>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</si>
  <si>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</si>
  <si>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</si>
  <si>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</si>
  <si>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</si>
  <si>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</si>
  <si>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</si>
  <si>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</si>
  <si>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</si>
  <si>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</si>
  <si>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</si>
  <si>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</si>
  <si>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</si>
  <si>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</si>
  <si>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</si>
  <si>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</si>
  <si>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</si>
  <si>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</si>
  <si>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</si>
  <si>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</si>
  <si>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</si>
  <si>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</si>
  <si>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</si>
  <si>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</si>
  <si>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</si>
  <si>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</si>
  <si>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</si>
  <si>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</si>
  <si>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</si>
  <si>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</si>
  <si>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</si>
  <si>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</si>
  <si>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</si>
  <si>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</si>
  <si>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</si>
  <si>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</si>
  <si>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</si>
  <si>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</si>
  <si>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</si>
  <si>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</si>
  <si>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</si>
  <si>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</si>
  <si>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</si>
  <si>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</si>
  <si>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</si>
  <si>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</si>
  <si>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</si>
  <si>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</si>
  <si>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</si>
  <si>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</si>
  <si>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</si>
  <si>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</si>
  <si>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</si>
  <si>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</si>
  <si>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</si>
  <si>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</si>
  <si>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</si>
  <si>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</si>
  <si>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</si>
  <si>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</si>
  <si>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</si>
  <si>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</si>
  <si>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</si>
  <si>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</si>
  <si>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</si>
  <si>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</si>
  <si>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</si>
  <si>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</si>
  <si>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</si>
  <si>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</si>
  <si>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</si>
  <si>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</si>
  <si>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</si>
  <si>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</si>
  <si>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</si>
  <si>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</si>
  <si>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</si>
  <si>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</si>
  <si>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</si>
  <si>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</si>
  <si>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</si>
  <si>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</si>
  <si>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</si>
  <si>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</si>
  <si>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</si>
  <si>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</si>
  <si>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</si>
  <si>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</si>
  <si>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</si>
  <si>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</si>
  <si>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</si>
  <si>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</si>
  <si>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</si>
  <si>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</si>
  <si>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</si>
  <si>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</si>
  <si>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</si>
  <si>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</si>
  <si>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</si>
  <si>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</si>
  <si>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</si>
  <si>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</si>
  <si>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</si>
  <si>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</si>
  <si>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</si>
  <si>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</si>
  <si>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</si>
  <si>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</si>
  <si>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</si>
  <si>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</si>
  <si>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</si>
  <si>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</si>
  <si>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</si>
  <si>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</si>
  <si>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</si>
  <si>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</si>
  <si>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</si>
  <si>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</si>
  <si>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</si>
  <si>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</si>
  <si>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</si>
  <si>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</si>
  <si>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</si>
  <si>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</si>
  <si>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</si>
  <si>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</si>
  <si>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</si>
  <si>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</si>
  <si>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</si>
  <si>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</si>
  <si>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</si>
  <si>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</si>
  <si>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</si>
  <si>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</si>
  <si>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</si>
  <si>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</si>
  <si>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</si>
  <si>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</si>
  <si>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</si>
  <si>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</si>
  <si>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</si>
  <si>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</si>
  <si>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</si>
  <si>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</si>
  <si>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</si>
  <si>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</si>
  <si>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</si>
  <si>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</si>
  <si>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</si>
  <si>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</si>
  <si>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</si>
  <si>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</si>
  <si>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</si>
  <si>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</si>
  <si>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</si>
  <si>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</si>
  <si>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</si>
  <si>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</si>
  <si>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</si>
  <si>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</si>
  <si>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</si>
  <si>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</si>
  <si>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</si>
  <si>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</si>
  <si>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</si>
  <si>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</si>
  <si>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</si>
  <si>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</si>
  <si>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</si>
  <si>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</si>
  <si>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</si>
  <si>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</si>
  <si>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</si>
  <si>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</si>
  <si>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</si>
  <si>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</si>
  <si>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</si>
  <si>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</si>
  <si>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</si>
  <si>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</si>
  <si>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</si>
  <si>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</si>
  <si>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</si>
  <si>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</si>
  <si>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</si>
  <si>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</si>
  <si>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</si>
  <si>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</si>
  <si>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</si>
  <si>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</si>
  <si>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</si>
  <si>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</si>
  <si>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</si>
  <si>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</si>
  <si>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</si>
  <si>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</si>
  <si>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</si>
  <si>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</si>
  <si>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</si>
  <si>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</si>
  <si>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</si>
  <si>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</si>
  <si>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</si>
  <si>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</si>
  <si>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</si>
  <si>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</si>
  <si>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</si>
  <si>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</si>
  <si>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</si>
  <si>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</si>
  <si>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</si>
  <si>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</si>
  <si>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</si>
  <si>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</si>
  <si>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</si>
  <si>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</si>
  <si>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</si>
  <si>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</si>
  <si>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</si>
  <si>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</si>
  <si>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</si>
  <si>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</si>
  <si>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</si>
  <si>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</si>
  <si>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</si>
  <si>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</si>
  <si>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</si>
  <si>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</si>
  <si>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</si>
  <si>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</si>
  <si>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</si>
  <si>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</si>
  <si>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</si>
  <si>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</si>
  <si>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</si>
  <si>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</si>
  <si>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</si>
  <si>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</si>
  <si>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</si>
  <si>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</si>
  <si>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</si>
  <si>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</si>
  <si>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</si>
  <si>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</si>
  <si>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</si>
  <si>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</si>
  <si>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</si>
  <si>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</si>
  <si>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</si>
  <si>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</si>
  <si>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</si>
  <si>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</si>
  <si>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</si>
  <si>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</si>
  <si>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</si>
  <si>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</si>
  <si>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</si>
  <si>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</si>
  <si>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</si>
  <si>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</si>
  <si>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</si>
  <si>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</si>
  <si>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</si>
  <si>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</si>
  <si>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</si>
  <si>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</si>
  <si>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</si>
  <si>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</si>
  <si>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</si>
  <si>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</si>
  <si>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</si>
  <si>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</si>
  <si>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</si>
  <si>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</si>
  <si>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</si>
  <si>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</si>
  <si>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</si>
  <si>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</si>
  <si>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</si>
  <si>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</si>
  <si>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</si>
  <si>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</si>
  <si>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</si>
  <si>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</si>
  <si>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</si>
  <si>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</si>
  <si>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</si>
  <si>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</si>
  <si>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</si>
  <si>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</si>
  <si>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</si>
  <si>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</si>
  <si>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</si>
  <si>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</si>
  <si>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</si>
  <si>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</si>
  <si>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</si>
  <si>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</si>
  <si>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</si>
  <si>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</si>
  <si>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</si>
  <si>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</si>
  <si>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</si>
  <si>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</si>
  <si>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</si>
  <si>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</si>
  <si>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</si>
  <si>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</si>
  <si>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</si>
  <si>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</si>
  <si>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</si>
  <si>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</si>
  <si>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</si>
  <si>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</si>
  <si>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</si>
  <si>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</si>
  <si>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</si>
  <si>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</si>
  <si>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</si>
  <si>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</si>
  <si>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</si>
  <si>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</si>
  <si>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</si>
  <si>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</si>
  <si>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</si>
  <si>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</si>
  <si>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</si>
  <si>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</si>
  <si>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</si>
  <si>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</si>
  <si>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</si>
  <si>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</si>
  <si>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</si>
  <si>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</si>
  <si>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</si>
  <si>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</si>
  <si>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</si>
  <si>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</si>
  <si>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</si>
  <si>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</si>
  <si>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</si>
  <si>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</si>
  <si>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</si>
  <si>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</si>
  <si>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</si>
  <si>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</si>
  <si>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</si>
  <si>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</si>
  <si>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</si>
  <si>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</si>
  <si>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</si>
  <si>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</si>
  <si>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</si>
  <si>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</si>
  <si>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</si>
  <si>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</si>
  <si>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</si>
  <si>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</si>
  <si>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</si>
  <si>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</si>
  <si>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</si>
  <si>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</si>
  <si>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</si>
  <si>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</si>
  <si>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</si>
  <si>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</si>
  <si>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</si>
  <si>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</si>
  <si>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</si>
  <si>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</si>
  <si>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</si>
  <si>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</si>
  <si>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</si>
  <si>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</si>
  <si>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</si>
  <si>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</si>
  <si>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</si>
  <si>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</si>
  <si>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</si>
  <si>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</si>
  <si>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</si>
  <si>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</si>
  <si>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</si>
  <si>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</si>
  <si>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</si>
  <si>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</si>
  <si>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</si>
  <si>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</si>
  <si>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</si>
  <si>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</si>
  <si>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</si>
  <si>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</si>
  <si>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</si>
  <si>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</si>
  <si>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</si>
  <si>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</si>
  <si>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</si>
  <si>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</si>
  <si>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</si>
  <si>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</si>
  <si>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</si>
  <si>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</si>
  <si>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</si>
  <si>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</si>
  <si>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</si>
  <si>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</si>
  <si>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</si>
  <si>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</si>
  <si>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</si>
  <si>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</si>
  <si>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</si>
  <si>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</si>
  <si>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</si>
  <si>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</si>
  <si>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</si>
  <si>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</si>
  <si>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</si>
  <si>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</si>
  <si>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</si>
  <si>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</si>
  <si>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</si>
  <si>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</si>
  <si>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</si>
  <si>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</si>
  <si>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</si>
  <si>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</si>
  <si>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</si>
  <si>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</si>
  <si>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</si>
  <si>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</si>
  <si>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</si>
  <si>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</si>
  <si>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</si>
  <si>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</si>
  <si>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</si>
  <si>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</si>
  <si>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</si>
  <si>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</si>
  <si>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</si>
  <si>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</si>
  <si>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</si>
  <si>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</si>
  <si>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</si>
  <si>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</si>
  <si>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</si>
  <si>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</si>
  <si>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</si>
  <si>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</si>
  <si>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</si>
  <si>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</si>
  <si>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</si>
  <si>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</si>
  <si>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</si>
  <si>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</si>
  <si>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</si>
  <si>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</si>
  <si>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</si>
  <si>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</si>
  <si>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</si>
  <si>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</si>
  <si>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</si>
  <si>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</si>
  <si>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</si>
  <si>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</si>
  <si>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</si>
  <si>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</si>
  <si>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</si>
  <si>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</si>
  <si>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</si>
  <si>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</si>
  <si>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</si>
  <si>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</si>
  <si>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</si>
  <si>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</si>
  <si>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</si>
  <si>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</si>
  <si>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</si>
  <si>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</si>
  <si>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</si>
  <si>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</si>
  <si>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</si>
  <si>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</si>
  <si>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</si>
  <si>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</si>
  <si>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</si>
  <si>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</si>
  <si>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</si>
  <si>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</si>
  <si>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</si>
  <si>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</si>
  <si>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</si>
  <si>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</si>
  <si>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</si>
  <si>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</si>
  <si>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</si>
  <si>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</si>
  <si>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</si>
  <si>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</si>
  <si>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</si>
  <si>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</si>
  <si>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</si>
  <si>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</si>
  <si>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</si>
  <si>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</si>
  <si>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</si>
  <si>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</si>
  <si>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</si>
  <si>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</si>
  <si>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</si>
  <si>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</si>
  <si>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</si>
  <si>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</si>
  <si>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</si>
  <si>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</si>
  <si>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</si>
  <si>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</si>
  <si>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</si>
  <si>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</si>
  <si>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</si>
  <si>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</si>
  <si>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</si>
  <si>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</si>
  <si>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</si>
  <si>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</si>
  <si>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</si>
  <si>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</si>
  <si>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</si>
  <si>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</si>
  <si>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</si>
  <si>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</si>
  <si>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</si>
  <si>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</si>
  <si>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</si>
  <si>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</si>
  <si>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</si>
  <si>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</si>
  <si>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</si>
  <si>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</si>
  <si>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</si>
  <si>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</si>
  <si>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</si>
  <si>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</si>
  <si>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</si>
  <si>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</si>
  <si>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</si>
  <si>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</si>
  <si>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</si>
  <si>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</si>
  <si>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</si>
  <si>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</si>
  <si>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</si>
  <si>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</si>
  <si>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</si>
  <si>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</si>
  <si>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</si>
  <si>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</si>
  <si>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</si>
  <si>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</si>
  <si>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</si>
  <si>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</si>
  <si>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</si>
  <si>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</si>
  <si>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</si>
  <si>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</si>
  <si>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</si>
  <si>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</si>
  <si>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</si>
  <si>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</si>
  <si>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</si>
  <si>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</si>
  <si>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</si>
  <si>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</si>
  <si>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</si>
  <si>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</si>
  <si>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</si>
  <si>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</si>
  <si>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</si>
  <si>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</si>
  <si>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</si>
  <si>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</si>
  <si>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</si>
  <si>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</si>
  <si>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</si>
  <si>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</si>
  <si>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</si>
  <si>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</si>
  <si>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</si>
  <si>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</si>
  <si>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</si>
  <si>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</si>
  <si>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</si>
  <si>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</si>
  <si>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</si>
  <si>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</si>
  <si>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</si>
  <si>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</si>
  <si>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</si>
  <si>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</si>
  <si>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</si>
  <si>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</si>
  <si>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</si>
  <si>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</si>
  <si>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</si>
  <si>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</si>
  <si>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</si>
  <si>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</si>
  <si>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</si>
  <si>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</si>
  <si>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</si>
  <si>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</si>
  <si>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</si>
  <si>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</si>
  <si>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</si>
  <si>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</si>
  <si>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</si>
  <si>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</si>
  <si>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</si>
  <si>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</si>
  <si>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</si>
  <si>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</si>
  <si>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</si>
  <si>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</si>
  <si>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</si>
  <si>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</si>
  <si>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</si>
  <si>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</si>
  <si>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</si>
  <si>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</si>
  <si>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</si>
  <si>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</si>
  <si>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</si>
  <si>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</si>
  <si>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</si>
  <si>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</si>
  <si>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</si>
  <si>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</si>
  <si>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</si>
  <si>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</si>
  <si>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</si>
  <si>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</si>
  <si>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</si>
  <si>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</si>
  <si>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</si>
  <si>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</si>
  <si>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</si>
  <si>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</si>
  <si>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</si>
  <si>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</si>
  <si>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</si>
  <si>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</si>
  <si>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</si>
  <si>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</si>
  <si>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</si>
  <si>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</si>
  <si>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</si>
  <si>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</si>
  <si>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</si>
  <si>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</si>
  <si>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</si>
  <si>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</si>
  <si>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</si>
  <si>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</si>
  <si>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</si>
  <si>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</si>
  <si>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</si>
  <si>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</si>
  <si>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</si>
  <si>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</si>
  <si>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</si>
  <si>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</si>
  <si>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</si>
  <si>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</si>
  <si>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</si>
  <si>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</si>
  <si>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</si>
  <si>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</si>
  <si>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</si>
  <si>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</si>
  <si>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</si>
  <si>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</si>
  <si>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</si>
  <si>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</si>
  <si>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</si>
  <si>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</si>
  <si>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</si>
  <si>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</si>
  <si>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</si>
  <si>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</si>
  <si>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</si>
  <si>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</si>
  <si>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</si>
  <si>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</si>
  <si>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</si>
  <si>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</si>
  <si>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</si>
  <si>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</si>
  <si>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</si>
  <si>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</si>
  <si>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</si>
  <si>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</si>
  <si>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</si>
  <si>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</si>
  <si>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</si>
  <si>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</si>
  <si>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</si>
  <si>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</si>
  <si>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</si>
  <si>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</si>
  <si>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</si>
  <si>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</si>
  <si>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</si>
  <si>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</si>
  <si>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</si>
  <si>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</si>
  <si>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</si>
  <si>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</si>
  <si>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</si>
  <si>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</si>
  <si>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</si>
  <si>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</si>
  <si>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</si>
  <si>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</si>
  <si>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</si>
  <si>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</si>
  <si>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</si>
  <si>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</si>
  <si>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</si>
  <si>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</si>
  <si>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</si>
  <si>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</si>
  <si>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</si>
  <si>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</si>
  <si>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</si>
  <si>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</si>
  <si>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</si>
  <si>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</si>
  <si>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</si>
  <si>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</si>
  <si>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</si>
  <si>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</si>
  <si>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</si>
  <si>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</si>
  <si>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</si>
  <si>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</si>
  <si>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</si>
  <si>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</si>
  <si>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</si>
  <si>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</si>
  <si>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</si>
  <si>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</si>
  <si>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</si>
  <si>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</si>
  <si>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</si>
  <si>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</si>
  <si>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</si>
  <si>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</si>
  <si>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</si>
  <si>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</si>
  <si>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</si>
  <si>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</si>
  <si>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</si>
  <si>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</si>
  <si>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</si>
  <si>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</si>
  <si>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</si>
  <si>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</si>
  <si>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</si>
  <si>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</si>
  <si>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</si>
  <si>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</si>
  <si>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</si>
  <si>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</si>
  <si>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</si>
  <si>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</si>
  <si>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</si>
  <si>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</si>
  <si>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</si>
  <si>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</si>
  <si>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</si>
  <si>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</si>
  <si>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</si>
  <si>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</si>
  <si>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</si>
  <si>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</si>
  <si>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</si>
  <si>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</si>
  <si>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</si>
  <si>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</si>
  <si>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</si>
  <si>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</si>
  <si>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</si>
  <si>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</si>
  <si>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</si>
  <si>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</si>
  <si>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</si>
  <si>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</si>
  <si>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</si>
  <si>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</si>
  <si>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</si>
  <si>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</si>
  <si>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</si>
  <si>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</si>
  <si>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</si>
  <si>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</si>
  <si>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</si>
  <si>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</si>
  <si>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</si>
  <si>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</si>
  <si>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</si>
  <si>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</si>
  <si>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</si>
  <si>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</si>
  <si>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</si>
  <si>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</si>
  <si>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</si>
  <si>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</si>
  <si>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</si>
  <si>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</si>
  <si>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</si>
  <si>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</si>
  <si>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</si>
  <si>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</si>
  <si>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</si>
  <si>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</si>
  <si>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</si>
  <si>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</si>
  <si>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</si>
  <si>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</si>
  <si>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</si>
  <si>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</si>
  <si>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</si>
  <si>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</si>
  <si>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</si>
  <si>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</si>
  <si>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</si>
  <si>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</si>
  <si>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</si>
  <si>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</si>
  <si>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</si>
  <si>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</si>
  <si>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</si>
  <si>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</si>
  <si>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</si>
  <si>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</si>
  <si>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</si>
  <si>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</si>
  <si>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</si>
  <si>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</si>
  <si>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</si>
  <si>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</si>
  <si>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</si>
  <si>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</si>
  <si>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</si>
  <si>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</si>
  <si>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</si>
  <si>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</si>
  <si>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</si>
  <si>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</si>
  <si>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</si>
  <si>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</si>
  <si>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</si>
  <si>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</si>
  <si>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</si>
  <si>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</si>
  <si>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</si>
  <si>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</si>
  <si>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</si>
  <si>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</si>
  <si>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</si>
  <si>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</si>
  <si>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</si>
  <si>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</si>
  <si>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</si>
  <si>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</si>
  <si>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</si>
  <si>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</si>
  <si>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</si>
  <si>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</si>
  <si>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</si>
  <si>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</si>
  <si>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</si>
  <si>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</si>
  <si>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</si>
  <si>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</si>
  <si>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</si>
  <si>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</si>
  <si>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</si>
  <si>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</si>
  <si>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</si>
  <si>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</si>
  <si>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</si>
  <si>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</si>
  <si>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</si>
  <si>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</si>
  <si>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</si>
  <si>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</si>
  <si>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</si>
  <si>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</si>
  <si>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</si>
  <si>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</si>
  <si>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</si>
  <si>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</si>
  <si>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</si>
  <si>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</si>
  <si>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</si>
  <si>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</si>
  <si>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</si>
  <si>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</si>
  <si>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</si>
  <si>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</si>
  <si>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</si>
  <si>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</si>
  <si>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</si>
  <si>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</si>
  <si>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</si>
  <si>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</si>
  <si>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</si>
  <si>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</si>
  <si>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</si>
  <si>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</si>
  <si>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</si>
  <si>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</si>
  <si>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</si>
  <si>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</si>
  <si>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</si>
  <si>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</si>
  <si>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</si>
  <si>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</si>
  <si>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</si>
  <si>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</si>
  <si>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</si>
  <si>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</si>
  <si>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</si>
  <si>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</si>
  <si>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</si>
  <si>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</si>
  <si>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</si>
  <si>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</si>
  <si>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</si>
  <si>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</si>
  <si>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</si>
  <si>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</si>
  <si>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</si>
  <si>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</si>
  <si>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</si>
  <si>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</si>
  <si>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</si>
  <si>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</si>
  <si>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</si>
  <si>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</si>
  <si>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</si>
  <si>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</si>
  <si>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</si>
  <si>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</si>
  <si>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</si>
  <si>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</si>
  <si>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</si>
  <si>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</si>
  <si>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</si>
  <si>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</si>
  <si>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</si>
  <si>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</si>
  <si>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</si>
  <si>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</si>
  <si>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</si>
  <si>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</si>
  <si>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</si>
  <si>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</si>
  <si>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</si>
  <si>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</si>
  <si>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</si>
  <si>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</si>
  <si>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</si>
  <si>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</si>
  <si>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</si>
  <si>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</si>
  <si>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</si>
  <si>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</si>
  <si>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</si>
  <si>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</si>
  <si>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</si>
  <si>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</si>
  <si>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</si>
  <si>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</si>
  <si>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</si>
  <si>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</si>
  <si>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</si>
  <si>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</si>
  <si>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</si>
  <si>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</si>
  <si>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</si>
  <si>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</si>
  <si>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</si>
  <si>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</si>
  <si>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</si>
  <si>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</si>
  <si>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</si>
  <si>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</si>
  <si>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</si>
  <si>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</si>
  <si>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</si>
  <si>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</si>
  <si>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</si>
  <si>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</si>
  <si>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</si>
  <si>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</si>
  <si>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</si>
  <si>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</si>
  <si>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</si>
  <si>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</si>
  <si>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</si>
  <si>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</si>
  <si>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</si>
  <si>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</si>
  <si>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</si>
  <si>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</si>
  <si>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</si>
  <si>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</si>
  <si>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</si>
  <si>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</si>
  <si>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</si>
  <si>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</si>
  <si>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</si>
  <si>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</si>
  <si>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</si>
  <si>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</si>
  <si>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</si>
  <si>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</si>
  <si>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</si>
  <si>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</si>
  <si>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</si>
  <si>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</si>
  <si>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</si>
  <si>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</si>
  <si>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</si>
  <si>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</si>
  <si>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</si>
  <si>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</si>
  <si>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</si>
  <si>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</si>
  <si>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</si>
  <si>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</si>
  <si>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</si>
  <si>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</si>
  <si>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</si>
  <si>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</si>
  <si>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</si>
  <si>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</si>
  <si>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</si>
  <si>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</si>
  <si>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</si>
  <si>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</si>
  <si>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</si>
  <si>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</si>
  <si>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</si>
  <si>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</si>
  <si>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</si>
  <si>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</si>
  <si>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</si>
  <si>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</si>
  <si>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</si>
  <si>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</si>
  <si>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</si>
  <si>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</si>
  <si>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</si>
  <si>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</si>
  <si>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</si>
  <si>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</si>
  <si>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</si>
  <si>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</si>
  <si>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</si>
  <si>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</si>
  <si>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</si>
  <si>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</si>
  <si>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</si>
  <si>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</si>
  <si>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</si>
  <si>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</si>
  <si>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</si>
  <si>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</si>
  <si>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</si>
  <si>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</si>
  <si>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</si>
  <si>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</si>
  <si>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</si>
  <si>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</si>
  <si>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</si>
  <si>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</si>
  <si>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</si>
  <si>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</si>
  <si>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</si>
  <si>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</si>
  <si>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</si>
  <si>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</si>
  <si>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</si>
  <si>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</si>
  <si>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</si>
  <si>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</si>
  <si>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</si>
  <si>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</si>
  <si>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</si>
  <si>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</si>
  <si>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</si>
  <si>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</si>
  <si>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</si>
  <si>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</si>
  <si>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</si>
  <si>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</si>
  <si>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</si>
  <si>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</si>
  <si>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</si>
  <si>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</si>
  <si>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</si>
  <si>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</si>
  <si>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</si>
  <si>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</si>
  <si>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</si>
  <si>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</si>
  <si>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</si>
  <si>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</si>
  <si>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</si>
  <si>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</si>
  <si>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</si>
  <si>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</si>
  <si>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</si>
  <si>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</si>
  <si>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</si>
  <si>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</si>
  <si>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</si>
  <si>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</si>
  <si>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</si>
  <si>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</si>
  <si>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</si>
  <si>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</si>
  <si>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</si>
  <si>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</si>
  <si>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</si>
  <si>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</si>
  <si>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</si>
  <si>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</si>
  <si>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</si>
  <si>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</si>
  <si>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</si>
  <si>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</si>
  <si>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</si>
  <si>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</si>
  <si>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</si>
  <si>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</si>
  <si>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</si>
  <si>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</si>
  <si>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</si>
  <si>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</si>
  <si>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</si>
  <si>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</si>
  <si>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</si>
  <si>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</si>
  <si>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</si>
  <si>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</si>
  <si>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</si>
  <si>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</si>
  <si>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</si>
  <si>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</si>
  <si>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</si>
  <si>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</si>
  <si>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</si>
  <si>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</si>
  <si>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</si>
  <si>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</si>
  <si>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</si>
  <si>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</si>
  <si>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</si>
  <si>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</si>
  <si>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</si>
  <si>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</si>
  <si>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</si>
  <si>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</si>
  <si>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</si>
  <si>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</si>
  <si>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</si>
  <si>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</si>
  <si>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</si>
  <si>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</si>
  <si>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</si>
  <si>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</si>
  <si>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</si>
  <si>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</si>
  <si>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</si>
  <si>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</si>
  <si>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</si>
  <si>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</si>
  <si>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</si>
  <si>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</si>
  <si>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</si>
  <si>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</si>
  <si>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</si>
  <si>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</si>
  <si>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</si>
  <si>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</si>
  <si>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</si>
  <si>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</si>
  <si>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</si>
  <si>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</si>
  <si>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</si>
  <si>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</si>
  <si>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</si>
  <si>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</si>
  <si>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</si>
  <si>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</si>
  <si>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</si>
  <si>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</si>
  <si>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</si>
  <si>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</si>
  <si>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</si>
  <si>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</si>
  <si>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</si>
  <si>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</si>
  <si>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</si>
  <si>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</si>
  <si>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</si>
  <si>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</si>
  <si>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</si>
  <si>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</si>
  <si>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</si>
  <si>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</si>
  <si>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</si>
  <si>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</si>
  <si>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</si>
  <si>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</si>
  <si>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</si>
  <si>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</si>
  <si>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</si>
  <si>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</si>
  <si>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</si>
  <si>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</si>
  <si>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</si>
  <si>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</si>
  <si>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</si>
  <si>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</si>
  <si>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</si>
  <si>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</si>
  <si>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</si>
  <si>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</si>
  <si>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</si>
  <si>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</si>
  <si>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</si>
  <si>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</si>
  <si>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</si>
  <si>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</si>
  <si>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</si>
  <si>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</si>
  <si>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</si>
  <si>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</si>
  <si>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</si>
  <si>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</si>
  <si>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</si>
  <si>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</si>
  <si>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</si>
  <si>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</si>
  <si>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</si>
  <si>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</si>
  <si>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</si>
  <si>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</si>
  <si>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</si>
  <si>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</si>
  <si>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</si>
  <si>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</si>
  <si>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</si>
  <si>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</si>
  <si>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</si>
  <si>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</si>
  <si>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</si>
  <si>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</si>
  <si>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</si>
  <si>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</si>
  <si>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</si>
  <si>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</si>
  <si>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</si>
  <si>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</si>
  <si>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</si>
  <si>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</si>
  <si>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</si>
  <si>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</si>
  <si>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</si>
  <si>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</si>
  <si>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</si>
  <si>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</si>
  <si>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</si>
  <si>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</si>
  <si>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</si>
  <si>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</si>
  <si>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</si>
  <si>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</si>
  <si>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</si>
  <si>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</si>
  <si>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</si>
  <si>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</si>
  <si>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</si>
  <si>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</si>
  <si>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</si>
  <si>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</si>
  <si>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</si>
  <si>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</si>
  <si>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</si>
  <si>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</si>
  <si>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</si>
  <si>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</si>
  <si>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</si>
  <si>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</si>
  <si>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</si>
  <si>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</si>
  <si>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</si>
  <si>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</si>
  <si>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</si>
  <si>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</si>
  <si>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</si>
  <si>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</si>
  <si>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</si>
  <si>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</si>
  <si>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</si>
  <si>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</si>
  <si>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</si>
  <si>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</si>
  <si>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</si>
  <si>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</si>
  <si>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</si>
  <si>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</si>
  <si>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</si>
  <si>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</si>
  <si>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</si>
  <si>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</si>
  <si>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</si>
  <si>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</si>
  <si>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</si>
  <si>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</si>
  <si>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</si>
  <si>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</si>
  <si>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</si>
  <si>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</si>
  <si>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</si>
  <si>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</si>
  <si>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</si>
  <si>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</si>
  <si>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</si>
  <si>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</si>
  <si>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</si>
  <si>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</si>
  <si>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</si>
  <si>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</si>
  <si>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</si>
  <si>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</si>
  <si>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</si>
  <si>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</si>
  <si>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</si>
  <si>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</si>
  <si>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</si>
  <si>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</si>
  <si>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</si>
  <si>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</si>
  <si>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</si>
  <si>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</si>
  <si>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</si>
  <si>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</si>
  <si>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</si>
  <si>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</si>
  <si>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</si>
  <si>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</si>
  <si>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</si>
  <si>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</si>
  <si>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</si>
  <si>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</si>
  <si>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</si>
  <si>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</si>
  <si>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</si>
  <si>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</si>
  <si>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</si>
  <si>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</si>
  <si>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</si>
  <si>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</si>
  <si>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</si>
  <si>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</si>
  <si>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</si>
  <si>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</si>
  <si>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</si>
  <si>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</si>
  <si>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</si>
  <si>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</si>
  <si>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</si>
  <si>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</si>
  <si>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</si>
  <si>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</si>
  <si>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</si>
  <si>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</si>
  <si>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</si>
  <si>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</si>
  <si>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</si>
  <si>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</si>
  <si>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</si>
  <si>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</si>
  <si>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</si>
  <si>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</si>
  <si>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</si>
  <si>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</si>
  <si>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</si>
  <si>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</si>
  <si>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</si>
  <si>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</si>
  <si>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</si>
  <si>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</si>
  <si>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</si>
  <si>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</si>
  <si>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</si>
  <si>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</si>
  <si>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</si>
  <si>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</si>
  <si>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</si>
  <si>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</si>
  <si>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</si>
  <si>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</si>
  <si>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</si>
  <si>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</si>
  <si>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</si>
  <si>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</si>
  <si>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</si>
  <si>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</si>
  <si>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</si>
  <si>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</si>
  <si>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</si>
  <si>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</si>
  <si>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</si>
  <si>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</si>
  <si>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</si>
  <si>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</si>
  <si>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</si>
  <si>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</si>
  <si>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</si>
  <si>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</si>
  <si>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</si>
  <si>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</si>
  <si>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</si>
  <si>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</si>
  <si>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</si>
  <si>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</si>
  <si>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</si>
  <si>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</si>
  <si>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</si>
  <si>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</si>
  <si>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</si>
  <si>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</si>
  <si>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</si>
  <si>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</si>
  <si>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</si>
  <si>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</si>
  <si>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</si>
  <si>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</si>
  <si>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</si>
  <si>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</si>
  <si>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</si>
  <si>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</si>
  <si>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</si>
  <si>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</si>
  <si>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</si>
  <si>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</si>
  <si>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</si>
  <si>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</si>
  <si>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</si>
  <si>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</si>
  <si>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</si>
  <si>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</si>
  <si>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</si>
  <si>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</si>
  <si>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</si>
  <si>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</si>
  <si>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</si>
  <si>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</si>
  <si>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</si>
  <si>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</si>
  <si>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</si>
  <si>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</si>
  <si>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</si>
  <si>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</si>
  <si>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</si>
  <si>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</si>
  <si>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</si>
  <si>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</si>
  <si>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</si>
  <si>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</si>
  <si>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</si>
  <si>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</si>
  <si>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</si>
  <si>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</si>
  <si>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</si>
  <si>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</si>
  <si>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</si>
  <si>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</si>
  <si>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</si>
  <si>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</si>
  <si>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</si>
  <si>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</si>
  <si>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</si>
  <si>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</si>
  <si>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</si>
  <si>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</si>
  <si>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</si>
  <si>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</si>
  <si>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</si>
  <si>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</si>
  <si>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</si>
  <si>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</si>
  <si>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</si>
  <si>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</si>
  <si>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</si>
  <si>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</si>
  <si>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</si>
  <si>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</si>
  <si>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</si>
  <si>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</si>
  <si>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</si>
  <si>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</si>
  <si>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</si>
  <si>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</si>
  <si>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</si>
  <si>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</si>
  <si>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</si>
  <si>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</si>
  <si>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</si>
  <si>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</si>
  <si>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</si>
  <si>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</si>
  <si>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</si>
  <si>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</si>
  <si>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</si>
  <si>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</si>
  <si>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</si>
  <si>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</si>
  <si>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</si>
  <si>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</si>
  <si>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</si>
  <si>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</si>
  <si>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</si>
  <si>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</si>
  <si>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</si>
  <si>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</si>
  <si>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</si>
  <si>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</si>
  <si>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</si>
  <si>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</si>
  <si>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</si>
  <si>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</si>
  <si>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</si>
  <si>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</si>
  <si>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</si>
  <si>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</si>
  <si>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</si>
  <si>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</si>
  <si>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</si>
  <si>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</si>
  <si>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</si>
  <si>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</si>
  <si>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</si>
  <si>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</si>
  <si>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</si>
  <si>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</si>
  <si>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</si>
  <si>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</si>
  <si>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</si>
  <si>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</si>
  <si>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</si>
  <si>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</si>
  <si>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</si>
  <si>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</si>
  <si>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</si>
  <si>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</si>
  <si>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</si>
  <si>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</si>
  <si>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</si>
  <si>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</si>
  <si>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</si>
  <si>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</si>
  <si>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</si>
  <si>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</si>
  <si>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</si>
  <si>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</si>
  <si>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</si>
  <si>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</si>
  <si>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</si>
  <si>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</si>
  <si>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</si>
  <si>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</si>
  <si>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</si>
  <si>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</si>
  <si>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</si>
  <si>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</si>
  <si>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</si>
  <si>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</si>
  <si>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</si>
  <si>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</si>
  <si>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</si>
  <si>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</si>
  <si>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</si>
  <si>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</si>
  <si>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</si>
  <si>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</si>
  <si>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</si>
  <si>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</si>
  <si>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</si>
  <si>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</si>
  <si>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</si>
  <si>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</si>
  <si>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</si>
  <si>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</si>
  <si>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</si>
  <si>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</si>
  <si>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</si>
  <si>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</si>
  <si>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</si>
  <si>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</si>
  <si>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</si>
  <si>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</si>
  <si>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</si>
  <si>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</si>
  <si>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</si>
  <si>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</si>
  <si>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</si>
  <si>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</si>
  <si>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</si>
  <si>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</si>
  <si>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</si>
  <si>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</si>
  <si>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</si>
  <si>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</si>
  <si>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</si>
  <si>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</si>
  <si>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</si>
  <si>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</si>
  <si>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</si>
  <si>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</si>
  <si>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</si>
  <si>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</si>
  <si>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</si>
  <si>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</si>
  <si>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</si>
  <si>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</si>
  <si>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</si>
  <si>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</si>
  <si>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</si>
  <si>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</si>
  <si>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</si>
  <si>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</si>
  <si>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</si>
  <si>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</si>
  <si>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</si>
  <si>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</si>
  <si>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</si>
  <si>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</si>
  <si>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</si>
  <si>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</si>
  <si>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</si>
  <si>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</si>
  <si>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</si>
  <si>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</si>
  <si>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</si>
  <si>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</si>
  <si>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</si>
  <si>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</si>
  <si>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</si>
  <si>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</si>
  <si>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</si>
  <si>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</si>
  <si>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</si>
  <si>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</si>
  <si>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</si>
  <si>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</si>
  <si>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</si>
  <si>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</si>
  <si>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</si>
  <si>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</si>
  <si>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</si>
  <si>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</si>
  <si>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</si>
  <si>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</si>
  <si>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</si>
  <si>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</si>
  <si>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</si>
  <si>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</si>
  <si>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</si>
  <si>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</si>
  <si>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</si>
  <si>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</si>
  <si>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</si>
  <si>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</si>
  <si>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</si>
  <si>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</si>
  <si>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</si>
  <si>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</si>
  <si>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</si>
  <si>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</si>
  <si>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</si>
  <si>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</si>
  <si>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</si>
  <si>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</si>
  <si>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</si>
  <si>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</si>
  <si>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</si>
  <si>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</si>
  <si>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</si>
  <si>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</si>
  <si>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</si>
  <si>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</si>
  <si>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</si>
  <si>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</si>
  <si>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</si>
  <si>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</si>
  <si>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</si>
  <si>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</si>
  <si>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</si>
  <si>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</si>
  <si>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</si>
  <si>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</si>
  <si>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</si>
  <si>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</si>
  <si>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</si>
  <si>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</si>
  <si>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</si>
  <si>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</si>
  <si>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</si>
  <si>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</si>
  <si>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</si>
  <si>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</si>
  <si>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</si>
  <si>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</si>
  <si>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</si>
  <si>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</si>
  <si>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</si>
  <si>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</si>
  <si>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</si>
  <si>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</si>
  <si>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</si>
  <si>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</si>
  <si>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</si>
  <si>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</si>
  <si>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</si>
  <si>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</si>
  <si>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</si>
  <si>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</si>
  <si>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</si>
  <si>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</si>
  <si>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</si>
  <si>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</si>
  <si>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</si>
  <si>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</si>
  <si>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</si>
  <si>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</si>
  <si>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</si>
  <si>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</si>
  <si>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</si>
  <si>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</si>
  <si>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</si>
  <si>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</si>
  <si>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</si>
  <si>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</si>
  <si>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</si>
  <si>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</si>
  <si>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</si>
  <si>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</si>
  <si>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</si>
  <si>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</si>
  <si>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</si>
  <si>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</si>
  <si>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</si>
  <si>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</si>
  <si>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</si>
  <si>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</si>
  <si>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</si>
  <si>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</si>
  <si>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</si>
  <si>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</si>
  <si>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</si>
  <si>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</si>
  <si>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</si>
  <si>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</si>
  <si>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</si>
  <si>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</si>
  <si>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</si>
  <si>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</si>
  <si>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</si>
  <si>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</si>
  <si>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</si>
  <si>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</si>
  <si>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</si>
  <si>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</si>
  <si>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</si>
  <si>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</si>
  <si>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</si>
  <si>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</si>
  <si>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</si>
  <si>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</si>
  <si>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</si>
  <si>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</si>
  <si>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</si>
  <si>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</si>
  <si>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</si>
  <si>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</si>
  <si>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</si>
  <si>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</si>
  <si>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</si>
  <si>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</si>
  <si>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</si>
  <si>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</si>
  <si>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</si>
  <si>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</si>
  <si>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</si>
  <si>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</si>
  <si>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</si>
  <si>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</si>
  <si>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</si>
  <si>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</si>
  <si>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</si>
  <si>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</si>
  <si>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</si>
  <si>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</si>
  <si>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</si>
  <si>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</si>
  <si>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</si>
  <si>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</si>
  <si>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</si>
  <si>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</si>
  <si>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</si>
  <si>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</si>
  <si>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</si>
  <si>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</si>
  <si>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</si>
  <si>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</si>
  <si>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</si>
  <si>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</si>
  <si>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</si>
  <si>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</si>
  <si>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</si>
  <si>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</si>
  <si>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</si>
  <si>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</si>
  <si>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</si>
  <si>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</si>
  <si>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</si>
  <si>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</si>
  <si>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</si>
  <si>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</si>
  <si>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</si>
  <si>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</si>
  <si>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</si>
  <si>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</si>
  <si>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</si>
  <si>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</si>
  <si>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</si>
  <si>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</si>
  <si>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</si>
  <si>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</si>
  <si>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</si>
  <si>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</si>
  <si>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</si>
  <si>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</si>
  <si>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</si>
  <si>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</si>
  <si>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</si>
  <si>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</si>
  <si>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</si>
  <si>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</si>
  <si>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</si>
  <si>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</si>
  <si>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</si>
  <si>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</si>
  <si>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</si>
  <si>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</si>
  <si>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</si>
  <si>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</si>
  <si>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</si>
  <si>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</si>
  <si>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</si>
  <si>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</si>
  <si>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</si>
  <si>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</si>
  <si>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</si>
  <si>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</si>
  <si>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</si>
  <si>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</si>
  <si>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</si>
  <si>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</si>
  <si>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</si>
  <si>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</si>
  <si>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</si>
  <si>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</si>
  <si>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</si>
  <si>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</si>
  <si>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</si>
  <si>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</si>
  <si>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</si>
  <si>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</si>
  <si>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</si>
  <si>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</si>
  <si>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</si>
  <si>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</si>
  <si>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</si>
  <si>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</si>
  <si>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</si>
  <si>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</si>
  <si>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</si>
  <si>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</si>
  <si>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</si>
  <si>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</si>
  <si>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</si>
  <si>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</si>
  <si>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</si>
  <si>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</si>
  <si>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</si>
  <si>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</si>
  <si>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</si>
  <si>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</si>
  <si>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</si>
  <si>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</si>
  <si>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</si>
  <si>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</si>
  <si>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</si>
  <si>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</si>
  <si>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</si>
  <si>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</si>
  <si>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</si>
  <si>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</si>
  <si>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</si>
  <si>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</si>
  <si>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</si>
  <si>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</si>
  <si>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</si>
  <si>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</si>
  <si>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</si>
  <si>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</si>
  <si>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</si>
  <si>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</si>
  <si>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</si>
  <si>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</si>
  <si>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</si>
  <si>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</si>
  <si>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</si>
  <si>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</si>
  <si>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</si>
  <si>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</si>
  <si>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</si>
  <si>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</si>
  <si>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</si>
  <si>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</si>
  <si>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</si>
  <si>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</si>
  <si>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</si>
  <si>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</si>
  <si>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</si>
  <si>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</si>
  <si>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</si>
  <si>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</si>
  <si>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</si>
  <si>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</si>
  <si>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</si>
  <si>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</si>
  <si>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</si>
  <si>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</si>
  <si>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</si>
  <si>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</si>
  <si>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</si>
  <si>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</si>
  <si>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</si>
  <si>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</si>
  <si>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</si>
  <si>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</si>
  <si>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</si>
  <si>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</si>
  <si>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</si>
  <si>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</si>
  <si>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</si>
  <si>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</si>
  <si>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</si>
  <si>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</si>
  <si>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</si>
  <si>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</si>
  <si>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</si>
  <si>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</si>
  <si>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</si>
  <si>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</si>
  <si>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</si>
  <si>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</si>
  <si>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</si>
  <si>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</si>
  <si>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</si>
  <si>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</si>
  <si>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</si>
  <si>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</si>
  <si>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</si>
  <si>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</si>
  <si>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</si>
  <si>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</si>
  <si>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</si>
  <si>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</si>
  <si>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</si>
  <si>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</si>
  <si>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</si>
  <si>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</si>
  <si>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</si>
  <si>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</si>
  <si>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</si>
  <si>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</si>
  <si>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</si>
  <si>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</si>
  <si>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</si>
  <si>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</si>
  <si>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</si>
  <si>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</si>
  <si>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</si>
  <si>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</si>
  <si>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</si>
  <si>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</si>
  <si>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</si>
  <si>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</si>
  <si>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</si>
  <si>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</si>
  <si>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</si>
  <si>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</si>
  <si>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</si>
  <si>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</si>
  <si>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</si>
  <si>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</si>
  <si>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</si>
  <si>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</si>
  <si>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</si>
  <si>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</si>
  <si>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</si>
  <si>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</si>
  <si>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</si>
  <si>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</si>
  <si>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</si>
  <si>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</si>
  <si>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</si>
  <si>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</si>
  <si>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</si>
  <si>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</si>
  <si>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</si>
  <si>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</si>
  <si>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</si>
  <si>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</si>
  <si>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</si>
  <si>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</si>
  <si>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</si>
  <si>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</si>
  <si>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</si>
  <si>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</si>
  <si>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</si>
  <si>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</si>
  <si>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</si>
  <si>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</si>
  <si>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</si>
  <si>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</si>
  <si>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</si>
  <si>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</si>
  <si>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</si>
  <si>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</si>
  <si>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</si>
  <si>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</si>
  <si>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</si>
  <si>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</si>
  <si>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</si>
  <si>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</si>
  <si>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</si>
  <si>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</si>
  <si>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</si>
  <si>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</si>
  <si>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</si>
  <si>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</si>
  <si>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</si>
  <si>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</si>
  <si>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</si>
  <si>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</si>
  <si>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</si>
  <si>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</si>
  <si>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</si>
  <si>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</si>
  <si>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</si>
  <si>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</si>
  <si>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</si>
  <si>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</si>
  <si>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</si>
  <si>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</si>
  <si>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</si>
  <si>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</si>
  <si>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</si>
  <si>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</si>
  <si>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</si>
  <si>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</si>
  <si>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</si>
  <si>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</si>
  <si>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</si>
  <si>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</si>
  <si>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</si>
  <si>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</si>
  <si>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</si>
  <si>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</si>
  <si>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</si>
  <si>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</si>
  <si>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</si>
  <si>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</si>
  <si>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</si>
  <si>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</si>
  <si>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</si>
  <si>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</si>
  <si>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</si>
  <si>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</si>
  <si>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</si>
  <si>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</si>
  <si>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</si>
  <si>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</si>
  <si>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</si>
  <si>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</si>
  <si>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</si>
  <si>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</si>
  <si>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</si>
  <si>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</si>
  <si>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</si>
  <si>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</si>
  <si>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</si>
  <si>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</si>
  <si>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</si>
  <si>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</si>
  <si>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</si>
  <si>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</si>
  <si>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</si>
  <si>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</si>
  <si>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</si>
  <si>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</si>
  <si>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</si>
  <si>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</si>
  <si>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</si>
  <si>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</si>
  <si>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</si>
  <si>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</si>
  <si>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</si>
  <si>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</si>
  <si>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</si>
  <si>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</si>
  <si>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</si>
  <si>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</si>
  <si>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</si>
  <si>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</si>
  <si>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</si>
  <si>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</si>
  <si>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</si>
  <si>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</si>
  <si>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</si>
  <si>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</si>
  <si>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</si>
  <si>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</si>
  <si>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</si>
  <si>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</si>
  <si>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</si>
  <si>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</si>
  <si>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</si>
  <si>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</si>
  <si>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</si>
  <si>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</si>
  <si>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</si>
  <si>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</si>
  <si>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</si>
  <si>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</si>
  <si>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</si>
  <si>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</si>
  <si>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</si>
  <si>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</si>
  <si>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</si>
  <si>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</si>
  <si>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</si>
  <si>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</si>
  <si>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</si>
  <si>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</si>
  <si>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</si>
  <si>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</si>
  <si>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</si>
  <si>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</si>
  <si>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</si>
  <si>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</si>
  <si>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</si>
  <si>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</si>
  <si>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</si>
  <si>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</si>
  <si>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</si>
  <si>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</si>
  <si>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</si>
  <si>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</si>
  <si>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</si>
  <si>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</si>
  <si>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</si>
  <si>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</si>
  <si>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</si>
  <si>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</si>
  <si>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</si>
  <si>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</si>
  <si>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</si>
  <si>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</si>
  <si>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</si>
  <si>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</si>
  <si>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</si>
  <si>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</si>
  <si>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</si>
  <si>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</si>
  <si>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</si>
  <si>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</si>
  <si>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</si>
  <si>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</si>
  <si>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</si>
  <si>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</si>
  <si>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</si>
  <si>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</si>
  <si>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</si>
  <si>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</si>
  <si>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</si>
  <si>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</si>
  <si>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</si>
  <si>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</si>
  <si>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</si>
  <si>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</si>
  <si>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</si>
  <si>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</si>
  <si>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</si>
  <si>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</si>
  <si>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</si>
  <si>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</si>
  <si>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</si>
  <si>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</si>
  <si>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</si>
  <si>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</si>
  <si>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</si>
  <si>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</si>
  <si>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</si>
  <si>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</si>
  <si>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</si>
  <si>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</si>
  <si>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</si>
  <si>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</si>
  <si>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</si>
  <si>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</si>
  <si>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</si>
  <si>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</si>
  <si>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</si>
  <si>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</si>
  <si>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</si>
  <si>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</si>
  <si>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</si>
  <si>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</si>
  <si>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</si>
  <si>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</si>
  <si>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</si>
  <si>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</si>
  <si>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</si>
  <si>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</si>
  <si>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</si>
  <si>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</si>
  <si>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</si>
  <si>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</si>
  <si>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</si>
  <si>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</si>
  <si>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</si>
  <si>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</si>
  <si>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</si>
  <si>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</si>
  <si>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</si>
  <si>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</si>
  <si>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</si>
  <si>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</si>
  <si>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</si>
  <si>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</si>
  <si>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</si>
  <si>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</si>
  <si>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</si>
  <si>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</si>
  <si>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</si>
  <si>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</si>
  <si>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</si>
  <si>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</si>
  <si>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</si>
  <si>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</si>
  <si>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</si>
  <si>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</si>
  <si>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</si>
  <si>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</si>
  <si>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</si>
  <si>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</si>
  <si>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</si>
  <si>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</si>
  <si>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</si>
  <si>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</si>
  <si>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</si>
  <si>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</si>
  <si>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</si>
  <si>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</si>
  <si>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</si>
  <si>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</si>
  <si>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</si>
  <si>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</si>
  <si>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</si>
  <si>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</si>
  <si>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</si>
  <si>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</si>
  <si>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</si>
  <si>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</si>
  <si>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</si>
  <si>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</si>
  <si>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</si>
  <si>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</si>
  <si>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</si>
  <si>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</si>
  <si>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</si>
  <si>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</si>
  <si>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</si>
  <si>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</si>
  <si>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</si>
  <si>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</si>
  <si>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</si>
  <si>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</si>
  <si>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</si>
  <si>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</si>
  <si>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</si>
  <si>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</si>
  <si>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</si>
  <si>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</si>
  <si>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</si>
  <si>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</si>
  <si>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</si>
  <si>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</si>
  <si>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</si>
  <si>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</si>
  <si>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</si>
  <si>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</si>
  <si>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</si>
  <si>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</si>
  <si>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</si>
  <si>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</si>
  <si>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</si>
  <si>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</si>
  <si>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</si>
  <si>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</si>
  <si>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</si>
  <si>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</si>
  <si>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</si>
  <si>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</si>
  <si>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</si>
  <si>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</si>
  <si>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</si>
  <si>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</si>
  <si>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</si>
  <si>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</si>
  <si>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</si>
  <si>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</si>
  <si>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</si>
  <si>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</si>
  <si>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</si>
  <si>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</si>
  <si>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</si>
  <si>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</si>
  <si>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</si>
  <si>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</si>
  <si>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</si>
  <si>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</si>
  <si>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</si>
  <si>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</si>
  <si>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</si>
  <si>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</si>
  <si>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</si>
  <si>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</si>
  <si>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</si>
  <si>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</si>
  <si>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</si>
  <si>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</si>
  <si>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</si>
  <si>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</si>
  <si>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</si>
  <si>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</si>
  <si>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</si>
  <si>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</si>
  <si>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</si>
  <si>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</si>
  <si>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</si>
  <si>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</si>
  <si>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</si>
  <si>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</si>
  <si>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</si>
  <si>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</si>
  <si>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</si>
  <si>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</si>
  <si>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</si>
  <si>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</si>
  <si>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</si>
  <si>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</si>
  <si>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</si>
  <si>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</si>
  <si>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</si>
  <si>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</si>
  <si>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</si>
  <si>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</si>
  <si>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</si>
  <si>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</si>
  <si>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</si>
  <si>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</si>
  <si>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</si>
  <si>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</si>
  <si>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</si>
  <si>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</si>
  <si>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</si>
  <si>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</si>
  <si>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</si>
  <si>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</si>
  <si>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</si>
  <si>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</si>
  <si>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</si>
  <si>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</si>
  <si>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</si>
  <si>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</si>
  <si>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</si>
  <si>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</si>
  <si>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</si>
  <si>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</si>
  <si>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</si>
  <si>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</si>
  <si>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</si>
  <si>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</si>
  <si>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</si>
  <si>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</si>
  <si>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</si>
  <si>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</si>
  <si>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</si>
  <si>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</si>
  <si>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</si>
  <si>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</si>
  <si>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</si>
  <si>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</si>
  <si>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</si>
  <si>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</si>
  <si>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</si>
  <si>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</si>
  <si>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</si>
  <si>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</si>
  <si>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</si>
  <si>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</si>
  <si>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</si>
  <si>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</si>
  <si>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</si>
  <si>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</si>
  <si>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</si>
  <si>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</si>
  <si>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</si>
  <si>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</si>
  <si>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</si>
  <si>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</si>
  <si>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</si>
  <si>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</si>
  <si>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</si>
  <si>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</si>
  <si>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</si>
  <si>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</si>
  <si>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</si>
  <si>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</si>
  <si>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</si>
  <si>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</si>
  <si>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</si>
  <si>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</si>
  <si>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</si>
  <si>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</si>
  <si>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</si>
  <si>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</si>
  <si>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</si>
  <si>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</si>
  <si>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</si>
  <si>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</si>
  <si>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</si>
  <si>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</si>
  <si>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</si>
  <si>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</si>
  <si>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</si>
  <si>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</si>
  <si>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</si>
  <si>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</si>
  <si>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</si>
  <si>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</si>
  <si>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</si>
  <si>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</si>
  <si>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</si>
  <si>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</si>
  <si>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</si>
  <si>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</si>
  <si>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</si>
  <si>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</si>
  <si>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</si>
  <si>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</si>
  <si>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</si>
  <si>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</si>
  <si>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</si>
  <si>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</si>
  <si>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</si>
  <si>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</si>
  <si>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</si>
  <si>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</si>
  <si>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</si>
  <si>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</si>
  <si>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</si>
  <si>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</si>
  <si>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</si>
  <si>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</si>
  <si>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</si>
  <si>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</si>
  <si>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</si>
  <si>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</si>
  <si>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</si>
  <si>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</si>
  <si>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</si>
  <si>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</si>
  <si>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</si>
  <si>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</si>
  <si>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</si>
  <si>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</si>
  <si>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</si>
  <si>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</si>
  <si>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</si>
  <si>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</si>
  <si>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</si>
  <si>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</si>
  <si>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</si>
  <si>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</si>
  <si>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</si>
  <si>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</si>
  <si>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</si>
  <si>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</si>
  <si>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</si>
  <si>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</si>
  <si>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</si>
  <si>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</si>
  <si>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</si>
  <si>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</si>
  <si>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</si>
  <si>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</si>
  <si>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</si>
  <si>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</si>
  <si>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</si>
  <si>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</si>
  <si>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</si>
  <si>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</si>
  <si>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</si>
  <si>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</si>
  <si>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</si>
  <si>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</si>
  <si>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</si>
  <si>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</si>
  <si>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</si>
  <si>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</si>
  <si>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</si>
  <si>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</si>
  <si>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</si>
  <si>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</si>
  <si>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</si>
  <si>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</si>
  <si>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</si>
  <si>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</si>
  <si>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</si>
  <si>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</si>
  <si>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</si>
  <si>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</si>
  <si>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</si>
  <si>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</si>
  <si>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</si>
  <si>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</si>
  <si>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</si>
  <si>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</si>
  <si>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</si>
  <si>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</si>
  <si>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</si>
  <si>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</si>
  <si>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</si>
  <si>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</si>
  <si>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</si>
  <si>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</si>
  <si>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</si>
  <si>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</si>
  <si>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</si>
  <si>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</si>
  <si>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</si>
  <si>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</si>
  <si>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</si>
  <si>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</si>
  <si>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</si>
  <si>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</si>
  <si>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</si>
  <si>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</si>
  <si>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</si>
  <si>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</si>
  <si>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</si>
  <si>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</si>
  <si>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</si>
  <si>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</si>
  <si>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</si>
  <si>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</si>
  <si>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</si>
  <si>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</si>
  <si>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</si>
  <si>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</si>
  <si>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</si>
  <si>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</si>
  <si>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</si>
  <si>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</si>
  <si>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</si>
  <si>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</si>
  <si>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</si>
  <si>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</si>
  <si>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</si>
  <si>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</si>
  <si>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</si>
  <si>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</si>
  <si>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</si>
  <si>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</si>
  <si>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</si>
  <si>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</si>
  <si>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</si>
  <si>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</si>
  <si>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</si>
  <si>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</si>
  <si>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</si>
  <si>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</si>
  <si>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</si>
  <si>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</si>
  <si>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</si>
  <si>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</si>
  <si>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</si>
  <si>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</si>
  <si>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</si>
  <si>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</si>
  <si>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</si>
  <si>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</si>
  <si>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</si>
  <si>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</si>
  <si>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</si>
  <si>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</si>
  <si>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</si>
  <si>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</si>
  <si>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</si>
  <si>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</si>
  <si>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</si>
  <si>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</si>
  <si>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</si>
  <si>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</si>
  <si>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</si>
  <si>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</si>
  <si>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</si>
  <si>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</si>
  <si>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</si>
  <si>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</si>
  <si>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</si>
  <si>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</si>
  <si>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</si>
  <si>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</si>
  <si>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</si>
  <si>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</si>
  <si>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</si>
  <si>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</si>
  <si>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</si>
  <si>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</si>
  <si>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</si>
  <si>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</si>
  <si>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</si>
  <si>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</si>
  <si>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</si>
  <si>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</si>
  <si>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</si>
  <si>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</si>
  <si>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</si>
  <si>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</si>
  <si>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</si>
  <si>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</si>
  <si>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</si>
  <si>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</si>
  <si>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</si>
  <si>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</si>
  <si>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</si>
  <si>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</si>
  <si>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</si>
  <si>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</si>
  <si>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</si>
  <si>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</si>
  <si>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</si>
  <si>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</si>
  <si>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</si>
  <si>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</si>
  <si>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</si>
  <si>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</si>
  <si>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</si>
  <si>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</si>
  <si>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</si>
  <si>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</si>
  <si>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</si>
  <si>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</si>
  <si>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</si>
  <si>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</si>
  <si>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</si>
  <si>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</si>
  <si>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</si>
  <si>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</si>
  <si>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</si>
  <si>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</si>
  <si>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</si>
  <si>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</si>
  <si>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</si>
  <si>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</si>
  <si>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</si>
  <si>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</si>
  <si>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</si>
  <si>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</si>
  <si>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</si>
  <si>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</si>
  <si>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</si>
  <si>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</si>
  <si>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</si>
  <si>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</si>
  <si>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</si>
  <si>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</si>
  <si>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</si>
  <si>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</si>
  <si>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</si>
  <si>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</si>
  <si>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</si>
  <si>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</si>
  <si>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</si>
  <si>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</si>
  <si>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</si>
  <si>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</si>
  <si>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</si>
  <si>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</si>
  <si>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</si>
  <si>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</si>
  <si>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</si>
  <si>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</si>
  <si>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</si>
  <si>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</si>
  <si>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</si>
  <si>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</si>
  <si>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</si>
  <si>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</si>
  <si>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</si>
  <si>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</si>
  <si>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</si>
  <si>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</si>
  <si>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</si>
  <si>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</si>
  <si>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</si>
  <si>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</si>
  <si>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</si>
  <si>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</si>
  <si>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</si>
  <si>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</si>
  <si>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</si>
  <si>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</si>
  <si>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</si>
  <si>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</si>
  <si>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</si>
  <si>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</si>
  <si>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</si>
  <si>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</si>
  <si>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</si>
  <si>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</si>
  <si>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</si>
  <si>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</si>
  <si>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</si>
  <si>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</si>
  <si>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</si>
  <si>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</si>
  <si>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</si>
  <si>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</si>
  <si>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</si>
  <si>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</si>
  <si>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</si>
  <si>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</si>
  <si>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</si>
  <si>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</si>
  <si>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</si>
  <si>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</si>
  <si>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</si>
  <si>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</si>
  <si>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</si>
  <si>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</si>
  <si>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</si>
  <si>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</si>
  <si>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</si>
  <si>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</si>
  <si>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</si>
  <si>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</si>
  <si>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</si>
  <si>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</si>
  <si>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</si>
  <si>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</si>
  <si>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</si>
  <si>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</si>
  <si>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</si>
  <si>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</si>
  <si>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</si>
  <si>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</si>
  <si>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</si>
  <si>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</si>
  <si>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</si>
  <si>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</si>
  <si>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</si>
  <si>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</si>
  <si>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</si>
  <si>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</si>
  <si>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</si>
  <si>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</si>
  <si>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</si>
  <si>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</si>
  <si>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</si>
  <si>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</si>
  <si>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</si>
  <si>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</si>
  <si>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</si>
  <si>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</si>
  <si>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</si>
  <si>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</si>
  <si>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</si>
  <si>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</si>
  <si>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</si>
  <si>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</si>
  <si>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</si>
  <si>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</si>
  <si>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</si>
  <si>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</si>
  <si>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</si>
  <si>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</si>
  <si>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</si>
  <si>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</si>
  <si>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</si>
  <si>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</si>
  <si>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</si>
  <si>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</si>
  <si>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</si>
  <si>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</si>
  <si>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</si>
  <si>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</si>
  <si>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</si>
  <si>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</si>
  <si>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</si>
  <si>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</si>
  <si>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</si>
  <si>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</si>
  <si>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</si>
  <si>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</si>
  <si>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</si>
  <si>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</si>
  <si>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</si>
  <si>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</si>
  <si>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</si>
  <si>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</si>
  <si>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</si>
  <si>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</si>
  <si>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</si>
  <si>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</si>
  <si>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</si>
  <si>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</si>
  <si>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</si>
  <si>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</si>
  <si>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</si>
  <si>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</si>
  <si>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</si>
  <si>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</si>
  <si>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</si>
  <si>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</si>
  <si>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</si>
  <si>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</si>
  <si>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</si>
  <si>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</si>
  <si>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</si>
  <si>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</si>
  <si>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</si>
  <si>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</si>
  <si>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</si>
  <si>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</si>
  <si>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</si>
  <si>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</si>
  <si>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</si>
  <si>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</si>
  <si>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</si>
  <si>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</si>
  <si>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</si>
  <si>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</si>
  <si>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</si>
  <si>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</si>
  <si>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</si>
  <si>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</si>
  <si>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</si>
  <si>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</si>
  <si>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</si>
  <si>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</si>
  <si>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</si>
  <si>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</si>
  <si>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</si>
  <si>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</si>
  <si>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</si>
  <si>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</si>
  <si>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</si>
  <si>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</si>
  <si>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</si>
  <si>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</si>
  <si>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</si>
  <si>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</si>
  <si>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</si>
  <si>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</si>
  <si>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</si>
  <si>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</si>
  <si>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</si>
  <si>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</si>
  <si>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</si>
  <si>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</si>
  <si>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</si>
  <si>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</si>
  <si>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</si>
  <si>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</si>
  <si>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</si>
  <si>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</si>
  <si>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</si>
  <si>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</si>
  <si>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</si>
  <si>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</si>
  <si>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</si>
  <si>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</si>
  <si>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</si>
  <si>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</si>
  <si>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</si>
  <si>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</si>
  <si>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</si>
  <si>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</si>
  <si>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</si>
  <si>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</si>
  <si>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</si>
  <si>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</si>
  <si>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</si>
  <si>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</si>
  <si>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</si>
  <si>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</si>
  <si>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</si>
  <si>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</si>
  <si>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</si>
  <si>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</si>
  <si>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</si>
  <si>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</si>
  <si>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</si>
  <si>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</si>
  <si>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</si>
  <si>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</si>
  <si>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</si>
  <si>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</si>
  <si>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</si>
  <si>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</si>
  <si>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</si>
  <si>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</si>
  <si>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</si>
  <si>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</si>
  <si>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</si>
  <si>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</si>
  <si>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</si>
  <si>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</si>
  <si>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</si>
  <si>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</si>
  <si>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</si>
  <si>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</si>
  <si>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</si>
  <si>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</si>
  <si>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</si>
  <si>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</si>
  <si>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</si>
  <si>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</si>
  <si>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</si>
  <si>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</si>
  <si>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</si>
  <si>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</si>
  <si>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</si>
  <si>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</si>
  <si>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</si>
  <si>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</si>
  <si>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</si>
  <si>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</si>
  <si>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</si>
  <si>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</si>
  <si>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</si>
  <si>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</si>
  <si>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</si>
  <si>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</si>
  <si>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</si>
  <si>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</si>
  <si>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</si>
  <si>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</si>
  <si>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</si>
  <si>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</si>
  <si>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</si>
  <si>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</si>
  <si>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</si>
  <si>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</si>
  <si>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</si>
  <si>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</si>
  <si>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</si>
  <si>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</si>
  <si>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</si>
  <si>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</si>
  <si>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</si>
  <si>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</si>
  <si>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</si>
  <si>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</si>
  <si>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</si>
  <si>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</si>
  <si>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</si>
  <si>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</si>
  <si>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</si>
  <si>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</si>
  <si>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</si>
  <si>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</si>
  <si>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</si>
  <si>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</si>
  <si>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</si>
  <si>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</si>
  <si>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</si>
  <si>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</si>
  <si>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</si>
  <si>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</si>
  <si>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</si>
  <si>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</si>
  <si>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</si>
  <si>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</si>
  <si>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</si>
  <si>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</si>
  <si>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</si>
  <si>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</si>
  <si>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</si>
  <si>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</si>
  <si>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</si>
  <si>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</si>
  <si>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</si>
  <si>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</si>
  <si>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</si>
  <si>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</si>
  <si>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</si>
  <si>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</si>
  <si>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</si>
  <si>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</si>
  <si>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</si>
  <si>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</si>
  <si>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</si>
  <si>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</si>
  <si>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</si>
  <si>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</si>
  <si>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</si>
  <si>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</si>
  <si>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</si>
  <si>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</si>
  <si>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</si>
  <si>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</si>
  <si>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</si>
  <si>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</si>
  <si>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</si>
  <si>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</si>
  <si>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</si>
  <si>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</si>
  <si>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</si>
  <si>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</si>
  <si>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</si>
  <si>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</si>
  <si>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</si>
  <si>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</si>
  <si>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</si>
  <si>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</si>
  <si>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</si>
  <si>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</si>
  <si>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</si>
  <si>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</si>
  <si>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</si>
  <si>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</si>
  <si>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</si>
  <si>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</si>
  <si>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</si>
  <si>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</si>
  <si>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</si>
  <si>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</si>
  <si>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</si>
  <si>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</si>
  <si>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</si>
  <si>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</si>
  <si>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</si>
  <si>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</si>
  <si>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</si>
  <si>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</si>
  <si>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</si>
  <si>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</si>
  <si>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</si>
  <si>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</si>
  <si>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</si>
  <si>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</si>
  <si>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</si>
  <si>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</si>
  <si>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</si>
  <si>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</si>
  <si>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</si>
  <si>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</si>
  <si>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</si>
  <si>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</si>
  <si>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</si>
  <si>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</si>
  <si>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</si>
  <si>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</si>
  <si>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</si>
  <si>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</si>
  <si>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</si>
  <si>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</si>
  <si>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</si>
  <si>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</si>
  <si>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</si>
  <si>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</si>
  <si>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</si>
  <si>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</si>
  <si>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</si>
  <si>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</si>
  <si>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</si>
  <si>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</si>
  <si>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</si>
  <si>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</si>
  <si>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</si>
  <si>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</si>
  <si>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</si>
  <si>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</si>
  <si>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</si>
  <si>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</si>
  <si>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</si>
  <si>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</si>
  <si>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</si>
  <si>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</si>
  <si>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</si>
  <si>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</si>
  <si>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</si>
  <si>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</si>
  <si>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</si>
  <si>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</si>
  <si>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</si>
  <si>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</si>
  <si>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</si>
  <si>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</si>
  <si>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</si>
  <si>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</si>
  <si>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</si>
  <si>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</si>
  <si>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</si>
  <si>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</si>
  <si>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</si>
  <si>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</si>
  <si>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</si>
  <si>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</si>
  <si>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</si>
  <si>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</si>
  <si>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</si>
  <si>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</si>
  <si>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</si>
  <si>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</si>
  <si>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</si>
  <si>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</si>
  <si>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</si>
  <si>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</si>
  <si>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</si>
  <si>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</si>
  <si>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</si>
  <si>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</si>
  <si>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</si>
  <si>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</si>
  <si>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</si>
  <si>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</si>
  <si>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</si>
  <si>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</si>
  <si>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</si>
  <si>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</si>
  <si>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</si>
  <si>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</si>
  <si>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</si>
  <si>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</si>
  <si>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</si>
  <si>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</si>
  <si>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</si>
  <si>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</si>
  <si>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</si>
  <si>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</si>
  <si>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</si>
  <si>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</si>
  <si>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</si>
  <si>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</si>
  <si>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</si>
  <si>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</si>
  <si>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</si>
  <si>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</si>
  <si>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</si>
  <si>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</si>
  <si>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</si>
  <si>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</si>
  <si>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</si>
  <si>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</si>
  <si>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</si>
  <si>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</si>
  <si>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</si>
  <si>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</si>
  <si>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</si>
  <si>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</si>
  <si>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</si>
  <si>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</si>
  <si>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</si>
  <si>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</si>
  <si>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</si>
  <si>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</si>
  <si>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</si>
  <si>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</si>
  <si>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</si>
  <si>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</si>
  <si>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</si>
  <si>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</si>
  <si>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</si>
  <si>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</si>
  <si>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</si>
  <si>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</si>
  <si>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</si>
  <si>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</si>
  <si>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</si>
  <si>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</si>
  <si>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</si>
  <si>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</si>
  <si>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</si>
  <si>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</si>
  <si>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</si>
  <si>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</si>
  <si>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</si>
  <si>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</si>
  <si>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</si>
  <si>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</si>
  <si>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</si>
  <si>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</si>
  <si>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</si>
  <si>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</si>
  <si>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</si>
  <si>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</si>
  <si>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</si>
  <si>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</si>
  <si>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</si>
  <si>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</si>
  <si>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</si>
  <si>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</si>
  <si>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</si>
  <si>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</si>
  <si>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</si>
  <si>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</si>
  <si>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</si>
  <si>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</si>
  <si>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</si>
  <si>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</si>
  <si>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</si>
  <si>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</si>
  <si>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</si>
  <si>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</si>
  <si>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</si>
  <si>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</si>
  <si>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</si>
  <si>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</si>
  <si>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</si>
  <si>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</si>
  <si>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</si>
  <si>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</si>
  <si>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</si>
  <si>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</si>
  <si>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</si>
  <si>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</si>
  <si>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</si>
  <si>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</si>
  <si>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</si>
  <si>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</si>
  <si>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</si>
  <si>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</si>
  <si>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</si>
  <si>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</si>
  <si>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</si>
  <si>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</si>
  <si>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</si>
  <si>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</si>
  <si>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</si>
  <si>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</si>
  <si>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</si>
  <si>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</si>
  <si>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</si>
  <si>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</si>
  <si>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</si>
  <si>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</si>
  <si>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</si>
  <si>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</si>
  <si>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</si>
  <si>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</si>
  <si>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</si>
  <si>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</si>
  <si>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</si>
  <si>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</si>
  <si>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</si>
  <si>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</si>
  <si>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</si>
  <si>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</si>
  <si>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</si>
  <si>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</si>
  <si>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</si>
  <si>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</si>
  <si>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</si>
  <si>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</si>
  <si>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</si>
  <si>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</si>
  <si>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</si>
  <si>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</si>
  <si>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</si>
  <si>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</si>
  <si>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</si>
  <si>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</si>
  <si>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</si>
  <si>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</si>
  <si>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</si>
  <si>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</si>
  <si>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</si>
  <si>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</si>
  <si>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</si>
  <si>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</si>
  <si>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</si>
  <si>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</si>
  <si>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</si>
  <si>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</si>
  <si>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</si>
  <si>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</si>
  <si>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</si>
  <si>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</si>
  <si>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</si>
  <si>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</si>
  <si>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</si>
  <si>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</si>
  <si>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</si>
  <si>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</si>
  <si>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</si>
  <si>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</si>
  <si>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</si>
  <si>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</si>
  <si>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</si>
  <si>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</si>
  <si>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</si>
  <si>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</si>
  <si>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</si>
  <si>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</si>
  <si>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</si>
  <si>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</si>
  <si>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</si>
  <si>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</si>
  <si>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</si>
  <si>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</si>
  <si>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</si>
  <si>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</si>
  <si>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</si>
  <si>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</si>
  <si>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</si>
  <si>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</si>
  <si>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</si>
  <si>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</si>
  <si>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</si>
  <si>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</si>
  <si>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</si>
  <si>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</si>
  <si>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</si>
  <si>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</si>
  <si>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</si>
  <si>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</si>
  <si>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</si>
  <si>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</si>
  <si>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</si>
  <si>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</si>
  <si>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</si>
  <si>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</si>
  <si>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</si>
  <si>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</si>
  <si>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</si>
  <si>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</si>
  <si>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</si>
  <si>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</si>
  <si>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</si>
  <si>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</si>
  <si>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</si>
  <si>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</si>
  <si>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</si>
  <si>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</si>
  <si>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</si>
  <si>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</si>
  <si>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</si>
  <si>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</si>
  <si>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</si>
  <si>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</si>
  <si>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</si>
  <si>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</si>
  <si>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</si>
  <si>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</si>
  <si>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</si>
  <si>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</si>
  <si>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</si>
  <si>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</si>
  <si>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</si>
  <si>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</si>
  <si>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</si>
  <si>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</si>
  <si>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</si>
  <si>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</si>
  <si>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</si>
  <si>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</si>
  <si>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</si>
  <si>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</si>
  <si>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</si>
  <si>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</si>
  <si>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</si>
  <si>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</si>
  <si>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</si>
  <si>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</si>
  <si>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</si>
  <si>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</si>
  <si>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</si>
  <si>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</si>
  <si>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</si>
  <si>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</si>
  <si>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</si>
  <si>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</si>
  <si>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</si>
  <si>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</si>
  <si>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</si>
  <si>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</si>
  <si>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</si>
  <si>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</si>
  <si>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</si>
  <si>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</si>
  <si>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</si>
  <si>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</si>
  <si>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</si>
  <si>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</si>
  <si>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</si>
  <si>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</si>
  <si>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</si>
  <si>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</si>
  <si>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</si>
  <si>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</si>
  <si>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</si>
  <si>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</si>
  <si>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</si>
  <si>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</si>
  <si>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</si>
  <si>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</si>
  <si>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</si>
  <si>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</si>
  <si>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</si>
  <si>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</si>
  <si>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</si>
  <si>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</si>
  <si>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</si>
  <si>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</si>
  <si>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</si>
  <si>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</si>
  <si>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</si>
  <si>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</si>
  <si>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</si>
  <si>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</si>
  <si>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</si>
  <si>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</si>
  <si>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</si>
  <si>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</si>
  <si>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</si>
  <si>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</si>
  <si>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</si>
  <si>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</si>
  <si>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</si>
  <si>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</si>
  <si>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</si>
  <si>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</si>
  <si>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</si>
  <si>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</si>
  <si>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</si>
  <si>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</si>
  <si>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</si>
  <si>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</si>
  <si>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</si>
  <si>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</si>
  <si>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</si>
  <si>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</si>
  <si>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</si>
  <si>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</si>
  <si>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</si>
  <si>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</si>
  <si>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</si>
  <si>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</si>
  <si>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</si>
  <si>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</si>
  <si>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</si>
  <si>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</si>
  <si>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</si>
  <si>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</si>
  <si>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</si>
  <si>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</si>
  <si>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</si>
  <si>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</si>
  <si>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</si>
  <si>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</si>
  <si>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</si>
  <si>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</si>
  <si>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</si>
  <si>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</si>
  <si>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</si>
  <si>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</si>
  <si>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</si>
  <si>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</si>
  <si>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</si>
  <si>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</si>
  <si>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</si>
  <si>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</si>
  <si>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</si>
  <si>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</si>
  <si>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</si>
  <si>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</si>
  <si>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</si>
  <si>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</si>
  <si>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</si>
  <si>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</si>
  <si>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</si>
  <si>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</si>
  <si>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</si>
  <si>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</si>
  <si>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</si>
  <si>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</si>
  <si>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</si>
  <si>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</si>
  <si>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</si>
  <si>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</si>
  <si>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</si>
  <si>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</si>
  <si>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</si>
  <si>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</si>
  <si>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</si>
  <si>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</si>
  <si>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</si>
  <si>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</si>
  <si>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</si>
  <si>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</si>
  <si>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</si>
  <si>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</si>
  <si>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</si>
  <si>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</si>
  <si>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</si>
  <si>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</si>
  <si>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</si>
  <si>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</si>
  <si>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</si>
  <si>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</si>
  <si>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</si>
  <si>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</si>
  <si>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</si>
  <si>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</si>
  <si>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</si>
  <si>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</si>
  <si>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</si>
  <si>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</si>
  <si>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</si>
  <si>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</si>
  <si>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</si>
  <si>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</si>
  <si>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</si>
  <si>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</si>
  <si>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</si>
  <si>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</si>
  <si>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</si>
  <si>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</si>
  <si>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</si>
  <si>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</si>
  <si>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</si>
  <si>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</si>
  <si>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</si>
  <si>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</si>
  <si>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</si>
  <si>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</si>
  <si>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</si>
  <si>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</si>
  <si>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</si>
  <si>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</si>
  <si>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</si>
  <si>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</si>
  <si>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</si>
  <si>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</si>
  <si>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</si>
  <si>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</si>
  <si>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</si>
  <si>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</si>
  <si>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</si>
  <si>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</si>
  <si>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</si>
  <si>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</si>
  <si>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</si>
  <si>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</si>
  <si>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</si>
  <si>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</si>
  <si>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</si>
  <si>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</si>
  <si>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</si>
  <si>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</si>
  <si>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</si>
  <si>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</si>
  <si>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</si>
  <si>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</si>
  <si>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</si>
  <si>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</si>
  <si>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</si>
  <si>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</si>
  <si>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</si>
  <si>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</si>
  <si>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</si>
  <si>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</si>
  <si>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</si>
  <si>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</si>
  <si>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</si>
  <si>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</si>
  <si>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</si>
  <si>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</si>
  <si>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</si>
  <si>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</si>
  <si>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</si>
  <si>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</si>
  <si>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</si>
  <si>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</si>
  <si>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</si>
  <si>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</si>
  <si>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</si>
  <si>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</si>
  <si>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</si>
  <si>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</si>
  <si>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</si>
  <si>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</si>
  <si>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</si>
  <si>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</si>
  <si>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</si>
  <si>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</si>
  <si>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</si>
  <si>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</si>
  <si>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</si>
  <si>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</si>
  <si>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</si>
  <si>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</si>
  <si>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</si>
  <si>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</si>
  <si>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</si>
  <si>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</si>
  <si>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</si>
  <si>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</si>
  <si>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</si>
  <si>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</si>
  <si>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</si>
  <si>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</si>
  <si>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</si>
  <si>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</si>
  <si>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</si>
  <si>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</si>
  <si>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</si>
  <si>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</si>
  <si>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</si>
  <si>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</si>
  <si>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</si>
  <si>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</si>
  <si>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</si>
  <si>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</si>
  <si>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</si>
  <si>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</si>
  <si>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</si>
  <si>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</si>
  <si>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</si>
  <si>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</si>
  <si>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</si>
  <si>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</si>
  <si>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</si>
  <si>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</si>
  <si>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</si>
  <si>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</si>
  <si>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</si>
  <si>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</si>
  <si>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</si>
  <si>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</si>
  <si>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</si>
  <si>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</si>
  <si>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</si>
  <si>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</si>
  <si>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</si>
  <si>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</si>
  <si>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</si>
  <si>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</si>
  <si>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</si>
  <si>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</si>
  <si>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</si>
  <si>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</si>
  <si>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</si>
  <si>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</si>
  <si>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</si>
  <si>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</si>
  <si>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</si>
  <si>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</si>
  <si>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</si>
  <si>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</si>
  <si>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</si>
  <si>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</si>
  <si>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</si>
  <si>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</si>
  <si>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</si>
  <si>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</si>
  <si>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</si>
  <si>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</si>
  <si>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</si>
  <si>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</si>
  <si>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</si>
  <si>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</si>
  <si>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</si>
  <si>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</si>
  <si>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</si>
  <si>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</si>
  <si>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</si>
  <si>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</si>
  <si>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</si>
  <si>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</si>
  <si>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</si>
  <si>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</si>
  <si>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</si>
  <si>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</si>
  <si>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</si>
  <si>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</si>
  <si>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</si>
  <si>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</si>
  <si>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</si>
  <si>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</si>
  <si>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</si>
  <si>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</si>
  <si>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</si>
  <si>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</si>
  <si>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</si>
  <si>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</si>
  <si>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</si>
  <si>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</si>
  <si>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</si>
  <si>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</si>
  <si>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</si>
  <si>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</si>
  <si>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</si>
  <si>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</si>
  <si>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</si>
  <si>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</si>
  <si>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</si>
  <si>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</si>
  <si>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</si>
  <si>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</si>
  <si>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</si>
  <si>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</si>
  <si>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</si>
  <si>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</si>
  <si>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</si>
  <si>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</si>
  <si>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</si>
  <si>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</si>
  <si>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</si>
  <si>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</si>
  <si>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</si>
  <si>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</si>
  <si>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</si>
  <si>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</si>
  <si>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</si>
  <si>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</si>
  <si>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</si>
  <si>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</si>
  <si>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</si>
  <si>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</si>
  <si>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</si>
  <si>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</si>
  <si>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</si>
  <si>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</si>
  <si>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</si>
  <si>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</si>
  <si>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</si>
  <si>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</si>
  <si>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</si>
  <si>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</si>
  <si>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</si>
  <si>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</si>
  <si>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</si>
  <si>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</si>
  <si>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</si>
  <si>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</si>
  <si>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</si>
  <si>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</si>
  <si>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</si>
  <si>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</si>
  <si>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</si>
  <si>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</si>
  <si>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</si>
  <si>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</si>
  <si>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</si>
  <si>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</si>
  <si>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</si>
  <si>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</si>
  <si>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</si>
  <si>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</si>
  <si>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</si>
  <si>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</si>
  <si>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</si>
  <si>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</si>
  <si>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</si>
  <si>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</si>
  <si>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</si>
  <si>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</si>
  <si>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</si>
  <si>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</si>
  <si>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</si>
  <si>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</si>
  <si>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</si>
  <si>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</si>
  <si>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</si>
  <si>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</si>
  <si>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</si>
  <si>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</si>
  <si>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</si>
  <si>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</si>
  <si>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</si>
  <si>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</si>
  <si>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</si>
  <si>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</si>
  <si>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</si>
  <si>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</si>
  <si>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</si>
  <si>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</si>
  <si>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</si>
  <si>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</si>
  <si>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</si>
  <si>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</si>
  <si>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</si>
  <si>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</si>
  <si>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</si>
  <si>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</si>
  <si>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</si>
  <si>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</si>
  <si>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</si>
  <si>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</si>
  <si>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</si>
  <si>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</si>
  <si>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</si>
  <si>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</si>
  <si>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</si>
  <si>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</si>
  <si>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</si>
  <si>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</si>
  <si>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</si>
  <si>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</si>
  <si>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</si>
  <si>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</si>
  <si>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</si>
  <si>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</si>
  <si>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</si>
  <si>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</si>
  <si>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</si>
  <si>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</si>
  <si>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</si>
  <si>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</si>
  <si>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</si>
  <si>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</si>
  <si>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</si>
  <si>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</si>
  <si>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</si>
  <si>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</si>
  <si>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</si>
  <si>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</si>
  <si>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</si>
  <si>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</si>
  <si>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</si>
  <si>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</si>
  <si>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</si>
  <si>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</si>
  <si>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</si>
  <si>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</si>
  <si>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</si>
  <si>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</si>
  <si>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</si>
  <si>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</si>
  <si>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</si>
  <si>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</si>
  <si>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</si>
  <si>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</si>
  <si>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</si>
  <si>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</si>
  <si>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</si>
  <si>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</si>
  <si>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</si>
  <si>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</si>
  <si>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</si>
  <si>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</si>
  <si>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</si>
  <si>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</si>
  <si>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</si>
  <si>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</si>
  <si>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</si>
  <si>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</si>
  <si>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</si>
  <si>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</si>
  <si>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</si>
  <si>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</si>
  <si>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</si>
  <si>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</si>
  <si>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</si>
  <si>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</si>
  <si>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</si>
  <si>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</si>
  <si>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</si>
  <si>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</si>
  <si>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</si>
  <si>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</si>
  <si>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</si>
  <si>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</si>
  <si>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</si>
  <si>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</si>
  <si>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</si>
  <si>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</si>
  <si>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</si>
  <si>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</si>
  <si>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</si>
  <si>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</si>
  <si>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</si>
  <si>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</si>
  <si>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</si>
  <si>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</si>
  <si>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</si>
  <si>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</si>
  <si>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</si>
  <si>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</si>
  <si>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</si>
  <si>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</si>
  <si>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</si>
  <si>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</si>
  <si>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</si>
  <si>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</si>
  <si>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</si>
  <si>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</si>
  <si>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</si>
  <si>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</si>
  <si>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</si>
  <si>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</si>
  <si>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</si>
  <si>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</si>
  <si>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</si>
  <si>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</si>
  <si>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</si>
  <si>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</si>
  <si>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</si>
  <si>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</si>
  <si>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</si>
  <si>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</si>
  <si>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</si>
  <si>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</si>
  <si>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</si>
  <si>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</si>
  <si>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</si>
  <si>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</si>
  <si>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</si>
  <si>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</si>
  <si>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</si>
  <si>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</si>
  <si>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</si>
  <si>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</si>
  <si>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</si>
  <si>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</si>
  <si>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</si>
  <si>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</si>
  <si>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</si>
  <si>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</si>
  <si>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</si>
  <si>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</si>
  <si>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</si>
  <si>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</si>
  <si>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</si>
  <si>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</si>
  <si>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</si>
  <si>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</si>
  <si>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</si>
  <si>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</si>
  <si>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</si>
  <si>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</si>
  <si>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</si>
  <si>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</si>
  <si>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</si>
  <si>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</si>
  <si>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</si>
  <si>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</si>
  <si>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</si>
  <si>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</si>
  <si>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</si>
  <si>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</si>
  <si>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</si>
  <si>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</si>
  <si>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</si>
  <si>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</si>
  <si>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</si>
  <si>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</si>
  <si>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</si>
  <si>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</si>
  <si>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</si>
  <si>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</si>
  <si>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</si>
  <si>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</si>
  <si>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</si>
  <si>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</si>
  <si>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</si>
  <si>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</si>
  <si>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</si>
  <si>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</si>
  <si>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</si>
  <si>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</si>
  <si>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</si>
  <si>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</si>
  <si>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</si>
  <si>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</si>
  <si>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</si>
  <si>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</si>
  <si>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</si>
  <si>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</si>
  <si>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</si>
  <si>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</si>
  <si>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</si>
  <si>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</si>
  <si>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</si>
  <si>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</si>
  <si>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</si>
  <si>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</si>
  <si>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</si>
  <si>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</si>
  <si>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</si>
  <si>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</si>
  <si>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</si>
  <si>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</si>
  <si>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</si>
  <si>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</si>
  <si>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</si>
  <si>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</si>
  <si>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</si>
  <si>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</si>
  <si>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</si>
  <si>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</si>
  <si>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</si>
  <si>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</si>
  <si>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</si>
  <si>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</si>
  <si>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</si>
  <si>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</si>
  <si>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</si>
  <si>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</si>
  <si>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</si>
  <si>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</si>
  <si>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</si>
  <si>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</si>
  <si>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</si>
  <si>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</si>
  <si>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</si>
  <si>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</si>
  <si>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</si>
  <si>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</si>
  <si>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</si>
  <si>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</si>
  <si>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</si>
  <si>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</si>
  <si>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</si>
  <si>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</si>
  <si>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</si>
  <si>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</si>
  <si>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</si>
  <si>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</si>
  <si>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</si>
  <si>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</si>
  <si>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</si>
  <si>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</si>
  <si>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</si>
  <si>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</si>
  <si>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</si>
  <si>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</si>
  <si>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</si>
  <si>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</si>
  <si>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</si>
  <si>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</si>
  <si>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</si>
  <si>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</si>
  <si>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</si>
  <si>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</si>
  <si>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</si>
  <si>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</si>
  <si>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</si>
  <si>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</si>
  <si>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</si>
  <si>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</si>
  <si>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</si>
  <si>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</si>
  <si>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</si>
  <si>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</si>
  <si>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</si>
  <si>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</si>
  <si>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</si>
  <si>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</si>
  <si>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</si>
  <si>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</si>
  <si>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</si>
  <si>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</si>
  <si>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</si>
  <si>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</si>
  <si>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</si>
  <si>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</si>
  <si>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</si>
  <si>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</si>
  <si>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</si>
  <si>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</si>
  <si>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</si>
  <si>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</si>
  <si>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</si>
  <si>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</si>
  <si>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</si>
  <si>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</si>
  <si>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</si>
  <si>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</si>
  <si>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</si>
  <si>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</si>
  <si>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</si>
  <si>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</si>
  <si>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</si>
  <si>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</si>
  <si>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</si>
  <si>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</si>
  <si>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</si>
  <si>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</si>
  <si>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</si>
  <si>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</si>
  <si>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</si>
  <si>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</si>
  <si>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</si>
  <si>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</si>
  <si>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</si>
  <si>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</si>
  <si>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</si>
  <si>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</si>
  <si>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</si>
  <si>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</si>
  <si>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</si>
  <si>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</si>
  <si>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</si>
  <si>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</si>
  <si>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</si>
  <si>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</si>
  <si>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</si>
  <si>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</si>
  <si>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</si>
  <si>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</si>
  <si>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</si>
  <si>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</si>
  <si>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</si>
  <si>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</si>
  <si>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</si>
  <si>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</si>
  <si>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</si>
  <si>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</si>
  <si>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</si>
  <si>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</si>
  <si>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</si>
  <si>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</si>
  <si>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</si>
  <si>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</si>
  <si>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</si>
  <si>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</si>
  <si>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</si>
  <si>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</si>
  <si>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</si>
  <si>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</si>
  <si>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</si>
  <si>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</si>
  <si>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</si>
  <si>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</si>
  <si>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</si>
  <si>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</si>
  <si>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</si>
  <si>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</si>
  <si>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</si>
  <si>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</si>
  <si>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</si>
  <si>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</si>
  <si>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</si>
  <si>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</si>
  <si>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</si>
  <si>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</si>
  <si>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</si>
  <si>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</si>
  <si>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</si>
  <si>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</si>
  <si>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</si>
  <si>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</si>
  <si>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</si>
  <si>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</si>
  <si>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</si>
  <si>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</si>
  <si>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</si>
  <si>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</si>
  <si>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</si>
  <si>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</si>
  <si>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</si>
  <si>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</si>
  <si>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</si>
  <si>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</si>
  <si>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</si>
  <si>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</si>
  <si>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</si>
  <si>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</si>
  <si>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</si>
  <si>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</si>
  <si>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</si>
  <si>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</si>
  <si>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</si>
  <si>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</si>
  <si>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</si>
  <si>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</si>
  <si>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</si>
  <si>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</si>
  <si>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</si>
  <si>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</si>
  <si>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</si>
  <si>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</si>
  <si>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</si>
  <si>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</si>
  <si>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</si>
  <si>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</si>
  <si>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</si>
  <si>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</si>
  <si>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</si>
  <si>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</si>
  <si>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</si>
  <si>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</si>
  <si>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</si>
  <si>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</si>
  <si>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</si>
  <si>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</si>
  <si>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</si>
  <si>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</si>
  <si>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</si>
  <si>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</si>
  <si>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</si>
  <si>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</si>
  <si>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</si>
  <si>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</si>
  <si>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</si>
  <si>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</si>
  <si>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</si>
  <si>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</si>
  <si>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</si>
  <si>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</si>
  <si>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</si>
  <si>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</si>
  <si>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</si>
  <si>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</si>
  <si>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</si>
  <si>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</si>
  <si>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</si>
  <si>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</si>
  <si>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</si>
  <si>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</si>
  <si>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</si>
  <si>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</si>
  <si>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</si>
  <si>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</si>
  <si>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</si>
  <si>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</si>
  <si>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</si>
  <si>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</si>
  <si>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</si>
  <si>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</si>
  <si>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</si>
  <si>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</si>
  <si>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</si>
  <si>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</si>
  <si>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</si>
  <si>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</si>
  <si>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</si>
  <si>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</si>
  <si>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</si>
  <si>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</si>
  <si>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</si>
  <si>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</si>
  <si>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</si>
  <si>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</si>
  <si>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</si>
  <si>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</si>
  <si>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</si>
  <si>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</si>
  <si>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</si>
  <si>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</si>
  <si>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</si>
  <si>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</si>
  <si>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</si>
  <si>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</si>
  <si>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</si>
  <si>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</si>
  <si>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</si>
  <si>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</si>
  <si>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</si>
  <si>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</si>
  <si>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</si>
  <si>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</si>
  <si>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</si>
  <si>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</si>
  <si>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</si>
  <si>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</si>
  <si>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</si>
  <si>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</si>
  <si>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</si>
  <si>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</si>
  <si>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</si>
  <si>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</si>
  <si>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</si>
  <si>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</si>
  <si>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</si>
  <si>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</si>
  <si>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</si>
  <si>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</si>
  <si>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</si>
  <si>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</si>
  <si>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</si>
  <si>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</si>
  <si>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</si>
  <si>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</si>
  <si>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</si>
  <si>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</si>
  <si>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</si>
  <si>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</si>
  <si>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</si>
  <si>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</si>
  <si>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</si>
  <si>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</si>
  <si>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</si>
  <si>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</si>
  <si>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</si>
  <si>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</si>
  <si>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</si>
  <si>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</si>
  <si>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</si>
  <si>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</si>
  <si>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</si>
  <si>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</si>
  <si>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</si>
  <si>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</si>
  <si>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</si>
  <si>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</si>
  <si>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</si>
  <si>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</si>
  <si>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</si>
  <si>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</si>
  <si>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</si>
  <si>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</si>
  <si>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</si>
  <si>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</si>
  <si>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</si>
  <si>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</si>
  <si>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</si>
  <si>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</si>
  <si>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</si>
  <si>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</si>
  <si>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</si>
  <si>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</si>
  <si>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</si>
  <si>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</si>
  <si>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</si>
  <si>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</si>
  <si>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</si>
  <si>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</si>
  <si>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</si>
  <si>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</si>
  <si>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</si>
  <si>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</si>
  <si>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</si>
  <si>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</si>
  <si>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</si>
  <si>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</si>
  <si>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</si>
  <si>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</si>
  <si>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</si>
  <si>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</si>
  <si>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</si>
  <si>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</si>
  <si>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</si>
  <si>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</si>
  <si>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</si>
  <si>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</si>
  <si>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</si>
  <si>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</si>
  <si>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</si>
  <si>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</si>
  <si>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</si>
  <si>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</si>
  <si>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</si>
  <si>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</si>
  <si>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</si>
  <si>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</si>
  <si>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</si>
  <si>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</si>
  <si>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</si>
  <si>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</si>
  <si>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</si>
  <si>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</si>
  <si>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</si>
  <si>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</si>
  <si>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</si>
  <si>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</si>
  <si>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</si>
  <si>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</si>
  <si>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</si>
  <si>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</si>
  <si>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</si>
  <si>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</si>
  <si>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</si>
  <si>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</si>
  <si>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</si>
  <si>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</si>
  <si>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</si>
  <si>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</si>
  <si>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</si>
  <si>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</si>
  <si>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</si>
  <si>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</si>
  <si>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</si>
  <si>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</si>
  <si>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</si>
  <si>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</si>
  <si>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</si>
  <si>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</si>
  <si>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</si>
  <si>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</si>
  <si>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</si>
  <si>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</si>
  <si>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</si>
  <si>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</si>
  <si>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</si>
  <si>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</si>
  <si>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</si>
  <si>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</si>
  <si>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</si>
  <si>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</si>
  <si>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</si>
  <si>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</si>
  <si>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</si>
  <si>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</si>
  <si>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</si>
  <si>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</si>
  <si>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</si>
  <si>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</si>
  <si>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</si>
  <si>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</si>
  <si>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</si>
  <si>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</si>
  <si>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</si>
  <si>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</si>
  <si>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</si>
  <si>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</si>
  <si>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</si>
  <si>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</si>
  <si>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</si>
  <si>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</si>
  <si>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</si>
  <si>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</si>
  <si>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</si>
  <si>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</si>
  <si>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</si>
  <si>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</si>
  <si>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</si>
  <si>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</si>
  <si>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</si>
  <si>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</si>
  <si>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</si>
  <si>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</si>
  <si>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</si>
  <si>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</si>
  <si>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</si>
  <si>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</si>
  <si>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</si>
  <si>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</si>
  <si>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</si>
  <si>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</si>
  <si>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</si>
  <si>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</si>
  <si>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</si>
  <si>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</si>
  <si>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</si>
  <si>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</si>
  <si>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</si>
  <si>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</si>
  <si>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</si>
  <si>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</si>
  <si>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</si>
  <si>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</si>
  <si>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</si>
  <si>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</si>
  <si>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</si>
  <si>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</si>
  <si>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</si>
  <si>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</si>
  <si>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</si>
  <si>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</si>
  <si>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</si>
  <si>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</si>
  <si>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</si>
  <si>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</si>
  <si>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</si>
  <si>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</si>
  <si>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</si>
  <si>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</si>
  <si>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</si>
  <si>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</si>
  <si>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</si>
  <si>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</si>
  <si>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</si>
  <si>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</si>
  <si>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</si>
  <si>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</si>
  <si>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</si>
  <si>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</si>
  <si>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</si>
  <si>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</si>
  <si>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</si>
  <si>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</si>
  <si>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</si>
  <si>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</si>
  <si>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</si>
  <si>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</si>
  <si>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</si>
  <si>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</si>
  <si>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</si>
  <si>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</si>
  <si>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</si>
  <si>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</si>
  <si>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</si>
  <si>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</si>
  <si>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</si>
  <si>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</si>
  <si>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</si>
  <si>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</si>
  <si>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</si>
  <si>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</si>
  <si>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</si>
  <si>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</si>
  <si>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</si>
  <si>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</si>
  <si>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</si>
  <si>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</si>
  <si>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</si>
  <si>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</si>
  <si>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</si>
  <si>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</si>
  <si>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</si>
  <si>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</si>
  <si>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</si>
  <si>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</si>
  <si>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</si>
  <si>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</si>
  <si>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</si>
  <si>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</si>
  <si>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</si>
  <si>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</si>
  <si>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</si>
  <si>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</si>
  <si>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</si>
  <si>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</si>
  <si>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</si>
  <si>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</si>
  <si>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</si>
  <si>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</si>
  <si>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</si>
  <si>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</si>
  <si>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</si>
  <si>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</si>
  <si>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</si>
  <si>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</si>
  <si>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</si>
  <si>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</si>
  <si>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</si>
  <si>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</si>
  <si>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</si>
  <si>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</si>
  <si>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</si>
  <si>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</si>
  <si>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</si>
  <si>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</si>
  <si>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</si>
  <si>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</si>
  <si>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</si>
  <si>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</si>
  <si>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</si>
  <si>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</si>
  <si>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</si>
  <si>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</si>
  <si>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</si>
  <si>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</si>
  <si>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</si>
  <si>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</si>
  <si>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</si>
  <si>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</si>
  <si>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</si>
  <si>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</si>
  <si>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</si>
  <si>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</si>
  <si>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</si>
  <si>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</si>
  <si>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</si>
  <si>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</si>
  <si>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</si>
  <si>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</si>
  <si>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</si>
  <si>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</si>
  <si>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</si>
  <si>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</si>
  <si>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</si>
  <si>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</si>
  <si>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</si>
  <si>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</si>
  <si>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</si>
  <si>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</si>
  <si>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</si>
  <si>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</si>
  <si>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</si>
  <si>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</si>
  <si>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</si>
  <si>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</si>
  <si>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</si>
  <si>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</si>
  <si>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</si>
  <si>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</si>
  <si>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</si>
  <si>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</si>
  <si>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</si>
  <si>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</si>
  <si>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</si>
  <si>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</si>
  <si>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</si>
  <si>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</si>
  <si>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</si>
  <si>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</si>
  <si>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</si>
  <si>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</si>
  <si>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</si>
  <si>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</si>
  <si>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</si>
  <si>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</si>
  <si>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</si>
  <si>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</si>
  <si>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</si>
  <si>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</si>
  <si>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</si>
  <si>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</si>
  <si>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</si>
  <si>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</si>
  <si>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</si>
  <si>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</si>
  <si>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</si>
  <si>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</si>
  <si>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</si>
  <si>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</si>
  <si>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</si>
  <si>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</si>
  <si>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</si>
  <si>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</si>
  <si>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</si>
  <si>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</si>
  <si>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</si>
  <si>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</si>
  <si>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</si>
  <si>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</si>
  <si>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</si>
  <si>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</si>
  <si>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</si>
  <si>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</si>
  <si>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</si>
  <si>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</si>
  <si>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</si>
  <si>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</si>
  <si>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</si>
  <si>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</si>
  <si>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</si>
  <si>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</si>
  <si>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</si>
  <si>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</si>
  <si>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</si>
  <si>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</si>
  <si>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</si>
  <si>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</si>
  <si>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</si>
  <si>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</si>
  <si>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</si>
  <si>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</si>
  <si>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</si>
  <si>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</si>
  <si>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</si>
  <si>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</si>
  <si>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</si>
  <si>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</si>
  <si>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</si>
  <si>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</si>
  <si>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</si>
  <si>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</si>
  <si>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</si>
  <si>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</si>
  <si>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</si>
  <si>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</si>
  <si>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</si>
  <si>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</si>
  <si>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</si>
  <si>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</si>
  <si>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</si>
  <si>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</si>
  <si>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</si>
  <si>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</si>
  <si>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</si>
  <si>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</si>
  <si>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</si>
  <si>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</si>
  <si>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</si>
  <si>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</si>
  <si>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</si>
  <si>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</si>
  <si>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</si>
  <si>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</si>
  <si>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</si>
  <si>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</si>
  <si>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</si>
  <si>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</si>
  <si>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</si>
  <si>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</si>
  <si>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</si>
  <si>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</si>
  <si>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</si>
  <si>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</si>
  <si>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</si>
  <si>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</si>
  <si>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</si>
  <si>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</si>
  <si>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</si>
  <si>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</si>
  <si>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</si>
  <si>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</si>
  <si>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</si>
  <si>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</si>
  <si>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</si>
  <si>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</si>
  <si>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</si>
  <si>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</si>
  <si>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</si>
  <si>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</si>
  <si>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</si>
  <si>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</si>
  <si>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</si>
  <si>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</si>
  <si>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</si>
  <si>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</si>
  <si>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</si>
  <si>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</si>
  <si>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</si>
  <si>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</si>
  <si>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</si>
  <si>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</si>
  <si>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</si>
  <si>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</si>
  <si>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</si>
  <si>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</si>
  <si>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</si>
  <si>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</si>
  <si>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</si>
  <si>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</si>
  <si>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</si>
  <si>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</si>
  <si>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</si>
  <si>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</si>
  <si>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</si>
  <si>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</si>
  <si>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</si>
  <si>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</si>
  <si>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</si>
  <si>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</si>
  <si>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</si>
  <si>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</si>
  <si>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</si>
  <si>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</si>
  <si>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</si>
  <si>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</si>
  <si>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</si>
  <si>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</si>
  <si>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</si>
  <si>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</si>
  <si>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</si>
  <si>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</si>
  <si>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</si>
  <si>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</si>
  <si>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</si>
  <si>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</si>
  <si>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</si>
  <si>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</si>
  <si>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</si>
  <si>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</si>
  <si>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</si>
  <si>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</si>
  <si>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</si>
  <si>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</si>
  <si>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</si>
  <si>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</si>
  <si>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</si>
  <si>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</si>
  <si>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</si>
  <si>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</si>
  <si>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</si>
  <si>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</si>
  <si>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</si>
  <si>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</si>
  <si>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</si>
  <si>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</si>
  <si>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</si>
  <si>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</si>
  <si>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</si>
  <si>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</si>
  <si>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</si>
  <si>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</si>
  <si>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</si>
  <si>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</si>
  <si>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</si>
  <si>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</si>
  <si>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</si>
  <si>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</si>
  <si>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</si>
  <si>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</si>
  <si>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</si>
  <si>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</si>
  <si>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</si>
  <si>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</si>
  <si>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</si>
  <si>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</si>
  <si>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</si>
  <si>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</si>
  <si>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</si>
  <si>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</si>
  <si>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</si>
  <si>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</si>
  <si>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</si>
  <si>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</si>
  <si>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</si>
  <si>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</si>
  <si>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</si>
  <si>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</si>
  <si>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</si>
  <si>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</si>
  <si>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</si>
  <si>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</si>
  <si>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</si>
  <si>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</si>
  <si>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</si>
  <si>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</si>
  <si>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</si>
  <si>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</si>
  <si>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</si>
  <si>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</si>
  <si>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</si>
  <si>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</si>
  <si>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</si>
  <si>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</si>
  <si>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</si>
  <si>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</si>
  <si>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</si>
  <si>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</si>
  <si>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</si>
  <si>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</si>
  <si>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</si>
  <si>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</si>
  <si>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</si>
  <si>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</si>
  <si>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</si>
  <si>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</si>
  <si>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</si>
  <si>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</si>
  <si>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</si>
  <si>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</si>
  <si>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</si>
  <si>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</si>
  <si>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</si>
  <si>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</si>
  <si>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</si>
  <si>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</si>
  <si>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</si>
  <si>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</si>
  <si>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</si>
  <si>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</si>
  <si>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</si>
  <si>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</si>
  <si>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</si>
  <si>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</si>
  <si>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</si>
  <si>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</si>
  <si>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</si>
  <si>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</si>
  <si>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</si>
  <si>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</si>
  <si>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</si>
  <si>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</si>
  <si>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</si>
  <si>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</si>
  <si>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</si>
  <si>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</si>
  <si>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</si>
  <si>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</si>
  <si>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</si>
  <si>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</si>
  <si>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</si>
  <si>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</si>
  <si>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</si>
  <si>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</si>
  <si>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</si>
  <si>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</si>
  <si>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</si>
  <si>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</si>
  <si>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</si>
  <si>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</si>
  <si>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</si>
  <si>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</si>
  <si>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</si>
  <si>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</si>
  <si>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</si>
  <si>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</si>
  <si>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</si>
  <si>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</si>
  <si>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</si>
  <si>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</si>
  <si>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</si>
  <si>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</si>
  <si>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</si>
  <si>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</si>
  <si>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</si>
  <si>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</si>
  <si>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</si>
  <si>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</si>
  <si>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</si>
  <si>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</si>
  <si>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</si>
  <si>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</si>
  <si>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</si>
  <si>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</si>
  <si>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</si>
  <si>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</si>
  <si>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</si>
  <si>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</si>
  <si>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</si>
  <si>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</si>
  <si>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</si>
  <si>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</si>
  <si>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</si>
  <si>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</si>
  <si>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</si>
  <si>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</si>
  <si>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</si>
  <si>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</si>
  <si>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</si>
  <si>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</si>
  <si>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</si>
  <si>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</si>
  <si>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</si>
  <si>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</si>
  <si>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</si>
  <si>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</si>
  <si>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</si>
  <si>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</si>
  <si>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</si>
  <si>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</si>
  <si>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</si>
  <si>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</si>
  <si>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</si>
  <si>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</si>
  <si>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</si>
  <si>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</si>
  <si>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</si>
  <si>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</si>
  <si>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</si>
  <si>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</si>
  <si>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</si>
  <si>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</si>
  <si>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</si>
  <si>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</si>
  <si>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</si>
  <si>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</si>
  <si>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</si>
  <si>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</si>
  <si>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</si>
  <si>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</si>
  <si>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</si>
  <si>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</si>
  <si>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</si>
  <si>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</si>
  <si>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</si>
  <si>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</si>
  <si>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</si>
  <si>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</si>
  <si>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</si>
  <si>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</si>
  <si>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</si>
  <si>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</si>
  <si>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</si>
  <si>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</si>
  <si>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</si>
  <si>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</si>
  <si>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</si>
  <si>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</si>
  <si>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</si>
  <si>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</si>
  <si>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</si>
  <si>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</si>
  <si>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</si>
  <si>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</si>
  <si>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</si>
  <si>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</si>
  <si>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</si>
  <si>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</si>
  <si>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</si>
  <si>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</si>
  <si>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</si>
  <si>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</si>
  <si>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</si>
  <si>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</si>
  <si>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</si>
  <si>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</si>
  <si>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</si>
  <si>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</si>
  <si>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</si>
  <si>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</si>
  <si>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</si>
  <si>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</si>
  <si>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</si>
  <si>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</si>
  <si>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</si>
  <si>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</si>
  <si>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</si>
  <si>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</si>
  <si>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</si>
  <si>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</si>
  <si>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</si>
  <si>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</si>
  <si>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</si>
  <si>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</si>
  <si>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</si>
  <si>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</si>
  <si>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</si>
  <si>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</si>
  <si>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</si>
  <si>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</si>
  <si>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</si>
  <si>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</si>
  <si>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</si>
  <si>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</si>
  <si>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</si>
  <si>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</si>
  <si>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</si>
  <si>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</si>
  <si>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</si>
  <si>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</si>
  <si>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</si>
  <si>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</si>
  <si>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</si>
  <si>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</si>
  <si>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</si>
  <si>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</si>
  <si>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</si>
  <si>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</si>
  <si>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</si>
  <si>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</si>
  <si>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</si>
  <si>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</si>
  <si>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</si>
  <si>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</si>
  <si>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</si>
  <si>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</si>
  <si>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</si>
  <si>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</si>
  <si>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</si>
  <si>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</si>
  <si>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</si>
  <si>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</si>
  <si>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</si>
  <si>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</si>
  <si>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</si>
  <si>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</si>
  <si>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</si>
  <si>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</si>
  <si>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</si>
  <si>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</si>
  <si>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</si>
  <si>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</si>
  <si>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</si>
  <si>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</si>
  <si>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</si>
  <si>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</si>
  <si>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</si>
  <si>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</si>
  <si>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</si>
  <si>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</si>
  <si>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</si>
  <si>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</si>
  <si>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</si>
  <si>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</si>
  <si>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</si>
  <si>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</si>
  <si>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</si>
  <si>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</si>
  <si>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</si>
  <si>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</si>
  <si>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</si>
  <si>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</si>
  <si>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</si>
  <si>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</si>
  <si>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</si>
  <si>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</si>
  <si>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</si>
  <si>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</si>
  <si>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</si>
  <si>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</si>
  <si>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</si>
  <si>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</si>
  <si>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</si>
  <si>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</si>
  <si>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</si>
  <si>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</si>
  <si>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</si>
  <si>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</si>
  <si>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</si>
  <si>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</si>
  <si>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</si>
  <si>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</si>
  <si>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</si>
  <si>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</si>
  <si>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</si>
  <si>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</si>
  <si>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</si>
  <si>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</si>
  <si>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</si>
  <si>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</si>
  <si>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</si>
  <si>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</si>
  <si>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</si>
  <si>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</si>
  <si>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</si>
  <si>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</si>
  <si>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</si>
  <si>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</si>
  <si>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</si>
  <si>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</si>
  <si>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</si>
  <si>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</si>
  <si>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</si>
  <si>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</si>
  <si>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</si>
  <si>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</si>
  <si>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</si>
  <si>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</si>
  <si>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</si>
  <si>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</si>
  <si>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</si>
  <si>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</si>
  <si>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</si>
  <si>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</si>
  <si>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</si>
  <si>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</si>
  <si>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</si>
  <si>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</si>
  <si>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</si>
  <si>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</si>
  <si>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</si>
  <si>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</si>
  <si>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</si>
  <si>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</si>
  <si>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</si>
  <si>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</si>
  <si>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</si>
  <si>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</si>
  <si>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</si>
  <si>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</si>
  <si>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</si>
  <si>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</si>
  <si>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</si>
  <si>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</si>
  <si>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</si>
  <si>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</si>
  <si>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</si>
  <si>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</si>
  <si>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</si>
  <si>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</si>
  <si>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</si>
  <si>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</si>
  <si>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</si>
  <si>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</si>
  <si>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</si>
  <si>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</si>
  <si>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</si>
  <si>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</si>
  <si>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</si>
  <si>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</si>
  <si>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</si>
  <si>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</si>
  <si>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</si>
  <si>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</si>
  <si>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</si>
  <si>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</si>
  <si>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</si>
  <si>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</si>
  <si>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</si>
  <si>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</si>
  <si>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</si>
  <si>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</si>
  <si>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</si>
  <si>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</si>
  <si>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</si>
  <si>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</si>
  <si>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</si>
  <si>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</si>
  <si>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</si>
  <si>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</si>
  <si>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</si>
  <si>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</si>
  <si>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</si>
  <si>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</si>
  <si>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</si>
  <si>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</si>
  <si>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</si>
  <si>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</si>
  <si>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</si>
  <si>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</si>
  <si>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</si>
  <si>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</si>
  <si>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</si>
  <si>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</si>
  <si>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</si>
  <si>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</si>
  <si>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</si>
  <si>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</si>
  <si>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</si>
  <si>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</si>
  <si>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</si>
  <si>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</si>
  <si>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</si>
  <si>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</si>
  <si>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</si>
  <si>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</si>
  <si>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</si>
  <si>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</si>
  <si>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</si>
  <si>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</si>
  <si>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</si>
  <si>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</si>
  <si>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</si>
  <si>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</si>
  <si>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</si>
  <si>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</si>
  <si>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</si>
  <si>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</si>
  <si>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</si>
  <si>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</si>
  <si>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</si>
  <si>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</si>
  <si>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</si>
  <si>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</si>
  <si>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</si>
  <si>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</si>
  <si>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</si>
  <si>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</si>
  <si>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</si>
  <si>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</si>
  <si>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</si>
  <si>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</si>
  <si>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</si>
  <si>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</si>
  <si>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</si>
  <si>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</si>
  <si>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</si>
  <si>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</si>
  <si>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</si>
  <si>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</si>
  <si>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</si>
  <si>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</si>
  <si>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</si>
  <si>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</si>
  <si>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</si>
  <si>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</si>
  <si>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</si>
  <si>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</si>
  <si>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</si>
  <si>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</si>
  <si>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</si>
  <si>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</si>
  <si>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</si>
  <si>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</si>
  <si>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</si>
  <si>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</si>
  <si>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</si>
  <si>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</si>
  <si>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</si>
  <si>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</si>
  <si>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</si>
  <si>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</si>
  <si>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</si>
  <si>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</si>
  <si>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</si>
  <si>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</si>
  <si>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</si>
  <si>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</si>
  <si>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</si>
  <si>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</si>
  <si>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</si>
  <si>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</si>
  <si>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</si>
  <si>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</si>
  <si>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</si>
  <si>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</si>
  <si>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</si>
  <si>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</si>
  <si>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</si>
  <si>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</si>
  <si>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</si>
  <si>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</si>
  <si>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</si>
  <si>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</si>
  <si>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</si>
  <si>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</si>
  <si>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</si>
  <si>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</si>
  <si>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</si>
  <si>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</si>
  <si>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</si>
  <si>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</si>
  <si>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</si>
  <si>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</si>
  <si>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</si>
  <si>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</si>
  <si>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</si>
  <si>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</si>
  <si>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</si>
  <si>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</si>
  <si>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</si>
  <si>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</si>
  <si>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</si>
  <si>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</si>
  <si>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</si>
  <si>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</si>
  <si>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</si>
  <si>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</si>
  <si>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</si>
  <si>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</si>
  <si>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</si>
  <si>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</si>
  <si>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</si>
  <si>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</si>
  <si>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</si>
  <si>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</si>
  <si>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</si>
  <si>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</si>
  <si>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</si>
  <si>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</si>
  <si>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</si>
  <si>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</si>
  <si>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</si>
  <si>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</si>
  <si>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</si>
  <si>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</si>
  <si>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</si>
  <si>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</si>
  <si>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</si>
  <si>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</si>
  <si>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</si>
  <si>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</si>
  <si>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</si>
  <si>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</si>
  <si>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</si>
  <si>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</si>
  <si>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</si>
  <si>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</si>
  <si>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</si>
  <si>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</si>
  <si>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</si>
  <si>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</si>
  <si>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</si>
  <si>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</si>
  <si>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</si>
  <si>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</si>
  <si>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</si>
  <si>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</si>
  <si>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</si>
  <si>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</si>
  <si>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</si>
  <si>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</si>
  <si>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</si>
  <si>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</si>
  <si>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</si>
  <si>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</si>
  <si>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</si>
  <si>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</si>
  <si>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</si>
  <si>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</si>
  <si>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</si>
  <si>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</si>
  <si>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</si>
  <si>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</si>
  <si>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</si>
  <si>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</si>
  <si>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</si>
  <si>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</si>
  <si>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</si>
  <si>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</si>
  <si>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</si>
  <si>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</si>
  <si>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</si>
  <si>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</si>
  <si>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</si>
  <si>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</si>
  <si>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</si>
  <si>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</si>
  <si>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</si>
  <si>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</si>
  <si>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</si>
  <si>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</si>
  <si>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</si>
  <si>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</si>
  <si>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</si>
  <si>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</si>
  <si>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</si>
  <si>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</si>
  <si>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</si>
  <si>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</si>
  <si>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</si>
  <si>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</si>
  <si>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</si>
  <si>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</si>
  <si>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</si>
  <si>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</si>
  <si>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</si>
  <si>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</si>
  <si>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</si>
  <si>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</si>
  <si>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</si>
  <si>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</si>
  <si>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</si>
  <si>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</si>
  <si>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</si>
  <si>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</si>
  <si>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</si>
  <si>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</si>
  <si>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</si>
  <si>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</si>
  <si>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</si>
  <si>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</si>
  <si>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</si>
  <si>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</si>
  <si>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</si>
  <si>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</si>
  <si>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</si>
  <si>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</si>
  <si>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</si>
  <si>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</si>
  <si>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</si>
  <si>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</si>
  <si>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</si>
  <si>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</si>
  <si>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</si>
  <si>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</si>
  <si>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</si>
  <si>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</si>
  <si>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</si>
  <si>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</si>
  <si>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</si>
  <si>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</si>
  <si>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</si>
  <si>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</si>
  <si>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</si>
  <si>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</si>
  <si>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</si>
  <si>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</si>
  <si>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</si>
  <si>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</si>
  <si>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</si>
  <si>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</si>
  <si>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</si>
  <si>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</si>
  <si>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</si>
  <si>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</si>
  <si>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</si>
  <si>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</si>
  <si>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</si>
  <si>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</si>
  <si>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</si>
  <si>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</si>
  <si>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</si>
  <si>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</si>
  <si>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</si>
  <si>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</si>
  <si>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</si>
  <si>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</si>
  <si>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</si>
  <si>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</si>
  <si>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</si>
  <si>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</si>
  <si>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</si>
  <si>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</si>
  <si>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</si>
  <si>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</si>
  <si>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</si>
  <si>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</si>
  <si>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</si>
  <si>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</si>
  <si>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</si>
  <si>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</si>
  <si>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</si>
  <si>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</si>
  <si>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</si>
  <si>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</si>
  <si>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</si>
  <si>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</si>
  <si>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</si>
  <si>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</si>
  <si>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</si>
  <si>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</si>
  <si>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</si>
  <si>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</si>
  <si>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</si>
  <si>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</si>
  <si>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</si>
  <si>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</si>
  <si>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</si>
  <si>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</si>
  <si>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</si>
  <si>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</si>
  <si>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</si>
  <si>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</si>
  <si>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</si>
  <si>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</si>
  <si>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</si>
  <si>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</si>
  <si>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</si>
  <si>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</si>
  <si>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</si>
  <si>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</si>
  <si>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</si>
  <si>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</si>
  <si>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</si>
  <si>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</si>
  <si>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</si>
  <si>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</si>
  <si>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</si>
  <si>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</si>
  <si>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</si>
  <si>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</si>
  <si>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</si>
  <si>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</si>
  <si>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</si>
  <si>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</si>
  <si>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</si>
  <si>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</si>
  <si>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</si>
  <si>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</si>
  <si>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</si>
  <si>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</si>
  <si>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</si>
  <si>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</si>
  <si>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</si>
  <si>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</si>
  <si>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</si>
  <si>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</si>
  <si>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</si>
  <si>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</si>
  <si>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</si>
  <si>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</si>
  <si>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</si>
  <si>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</si>
  <si>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</si>
  <si>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</si>
  <si>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</si>
  <si>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</si>
  <si>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</si>
  <si>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</si>
  <si>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</si>
  <si>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</si>
  <si>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</si>
  <si>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</si>
  <si>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</si>
  <si>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</si>
  <si>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</si>
  <si>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</si>
  <si>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</si>
  <si>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</si>
  <si>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</si>
  <si>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</si>
  <si>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</si>
  <si>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</si>
  <si>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</si>
  <si>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</si>
  <si>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</si>
  <si>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</si>
  <si>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</si>
  <si>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</si>
  <si>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</si>
  <si>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</si>
  <si>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</si>
  <si>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</si>
  <si>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</si>
  <si>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</si>
  <si>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</si>
  <si>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</si>
  <si>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</si>
  <si>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</si>
  <si>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</si>
  <si>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</si>
  <si>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</si>
  <si>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</si>
  <si>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</si>
  <si>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</si>
  <si>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</si>
  <si>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</si>
  <si>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</si>
  <si>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</si>
  <si>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</si>
  <si>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</si>
  <si>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</si>
  <si>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</si>
  <si>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</si>
  <si>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</si>
  <si>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</si>
  <si>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</si>
  <si>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</si>
  <si>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</si>
  <si>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</si>
  <si>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</si>
  <si>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</si>
  <si>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</si>
  <si>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</si>
  <si>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</si>
  <si>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</si>
  <si>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</si>
  <si>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</si>
  <si>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</si>
  <si>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</si>
  <si>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</si>
  <si>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</si>
  <si>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</si>
  <si>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</si>
  <si>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</si>
  <si>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</si>
  <si>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</si>
  <si>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</si>
  <si>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</si>
  <si>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</si>
  <si>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</si>
  <si>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</si>
  <si>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</si>
  <si>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</si>
  <si>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</si>
  <si>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</si>
  <si>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</si>
  <si>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</si>
  <si>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</si>
  <si>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</si>
  <si>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</si>
  <si>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</si>
  <si>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</si>
  <si>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</si>
  <si>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</si>
  <si>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</si>
  <si>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</si>
  <si>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</si>
  <si>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</si>
  <si>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</si>
  <si>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</si>
  <si>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</si>
  <si>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</si>
  <si>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</si>
  <si>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</si>
  <si>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</si>
  <si>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</si>
  <si>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</si>
  <si>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</si>
  <si>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</si>
  <si>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</si>
  <si>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</si>
  <si>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</si>
  <si>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</si>
  <si>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</si>
  <si>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</si>
  <si>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</si>
  <si>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</si>
  <si>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</si>
  <si>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</si>
  <si>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</si>
  <si>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</si>
  <si>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</si>
  <si>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</si>
  <si>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</si>
  <si>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</si>
  <si>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</si>
  <si>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</si>
  <si>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</si>
  <si>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</si>
  <si>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</si>
  <si>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</si>
  <si>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</si>
  <si>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</si>
  <si>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</si>
  <si>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</si>
  <si>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</si>
  <si>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</si>
  <si>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</si>
  <si>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</si>
  <si>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</si>
  <si>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</si>
  <si>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</si>
  <si>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</si>
  <si>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</si>
  <si>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</si>
  <si>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</si>
  <si>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</si>
  <si>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</si>
  <si>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</si>
  <si>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</si>
  <si>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</si>
  <si>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</si>
  <si>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</si>
  <si>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</si>
  <si>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</si>
  <si>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</si>
  <si>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</si>
  <si>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</si>
  <si>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</si>
  <si>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</si>
  <si>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</si>
  <si>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</si>
  <si>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</si>
  <si>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</si>
  <si>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</si>
  <si>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</si>
  <si>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</si>
  <si>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</si>
  <si>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</si>
  <si>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</si>
  <si>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</si>
  <si>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</si>
  <si>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</si>
  <si>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</si>
  <si>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</si>
  <si>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</si>
  <si>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</si>
  <si>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</si>
  <si>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</si>
  <si>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</si>
  <si>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</si>
  <si>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</si>
  <si>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</si>
  <si>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</si>
  <si>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</si>
  <si>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</si>
  <si>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</si>
  <si>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</si>
  <si>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</si>
  <si>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</si>
  <si>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</si>
  <si>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</si>
  <si>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</si>
  <si>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</si>
  <si>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</si>
  <si>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</si>
  <si>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</si>
  <si>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</si>
  <si>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</si>
  <si>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</si>
  <si>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</si>
  <si>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</si>
  <si>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</si>
  <si>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</si>
  <si>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</si>
  <si>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</si>
  <si>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</si>
  <si>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</si>
  <si>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</si>
  <si>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</si>
  <si>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</si>
  <si>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</si>
  <si>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</si>
  <si>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</si>
  <si>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</si>
  <si>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</si>
  <si>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</si>
  <si>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</si>
  <si>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</si>
  <si>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</si>
  <si>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</si>
  <si>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</si>
  <si>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</si>
  <si>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</si>
  <si>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</si>
  <si>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</si>
  <si>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</si>
  <si>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</si>
  <si>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</si>
  <si>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</si>
  <si>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</si>
  <si>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</si>
  <si>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</si>
  <si>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</si>
  <si>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</si>
  <si>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</si>
  <si>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</si>
  <si>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</si>
  <si>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</si>
  <si>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</si>
  <si>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</si>
  <si>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</si>
  <si>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</si>
  <si>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</si>
  <si>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</si>
  <si>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</si>
  <si>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</si>
  <si>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</si>
  <si>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</si>
  <si>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</si>
  <si>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</si>
  <si>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</si>
  <si>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</si>
  <si>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</si>
  <si>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</si>
  <si>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</si>
  <si>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</si>
  <si>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</si>
  <si>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</si>
  <si>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</si>
  <si>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</si>
  <si>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</si>
  <si>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</si>
  <si>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</si>
  <si>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</si>
  <si>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</si>
  <si>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</si>
  <si>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</si>
  <si>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</si>
  <si>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</si>
  <si>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</si>
  <si>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</si>
  <si>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</si>
  <si>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</si>
  <si>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</si>
  <si>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</si>
  <si>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</si>
  <si>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</si>
  <si>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</si>
  <si>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</si>
  <si>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</si>
  <si>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</si>
  <si>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</si>
  <si>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</si>
  <si>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</si>
  <si>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</si>
  <si>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</si>
  <si>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</si>
  <si>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</si>
  <si>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</si>
  <si>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</si>
  <si>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</si>
  <si>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</si>
  <si>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</si>
  <si>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</si>
  <si>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</si>
  <si>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</si>
  <si>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</si>
  <si>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</si>
  <si>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</si>
  <si>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</si>
  <si>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</si>
  <si>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</si>
  <si>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</si>
  <si>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</si>
  <si>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</si>
  <si>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</si>
  <si>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</si>
  <si>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</si>
  <si>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</si>
  <si>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</si>
  <si>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</si>
  <si>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</si>
  <si>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</si>
  <si>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</si>
  <si>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</si>
  <si>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</si>
  <si>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</si>
  <si>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</si>
  <si>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</si>
  <si>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</si>
  <si>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</si>
  <si>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</si>
  <si>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</si>
  <si>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</si>
  <si>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</si>
  <si>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</si>
  <si>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</si>
  <si>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</si>
  <si>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</si>
  <si>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</si>
  <si>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</si>
  <si>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</si>
  <si>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</si>
  <si>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</si>
  <si>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</si>
  <si>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</si>
  <si>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</si>
  <si>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</si>
  <si>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</si>
  <si>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</si>
  <si>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</si>
  <si>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</si>
  <si>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</si>
  <si>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</si>
  <si>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</si>
  <si>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</si>
  <si>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</si>
  <si>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</si>
  <si>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</si>
  <si>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</si>
  <si>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</si>
  <si>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</si>
  <si>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</si>
  <si>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</si>
  <si>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</si>
  <si>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</si>
  <si>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</si>
  <si>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</si>
  <si>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</si>
  <si>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</si>
  <si>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</si>
  <si>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</si>
  <si>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</si>
  <si>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</si>
  <si>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</si>
  <si>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</si>
  <si>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</si>
  <si>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</si>
  <si>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</si>
  <si>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</si>
  <si>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</si>
  <si>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</si>
  <si>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</si>
  <si>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</si>
  <si>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</si>
  <si>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</si>
  <si>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</si>
  <si>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</si>
  <si>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</si>
  <si>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</si>
  <si>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</si>
  <si>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</si>
  <si>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</si>
  <si>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</si>
  <si>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</si>
  <si>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</si>
  <si>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</si>
  <si>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</si>
  <si>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</si>
  <si>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</si>
  <si>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</si>
  <si>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</si>
  <si>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</si>
  <si>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</si>
  <si>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</si>
  <si>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</si>
  <si>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</si>
  <si>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</si>
  <si>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</si>
  <si>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</si>
  <si>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</si>
  <si>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</si>
  <si>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</si>
  <si>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</si>
  <si>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</si>
  <si>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</si>
  <si>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</si>
  <si>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</si>
  <si>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</si>
  <si>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</si>
  <si>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</si>
  <si>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</si>
  <si>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</si>
  <si>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</si>
  <si>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</si>
  <si>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</si>
  <si>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</si>
  <si>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</si>
  <si>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</si>
  <si>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</si>
  <si>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</si>
  <si>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</si>
  <si>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</si>
  <si>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</si>
  <si>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</si>
  <si>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</si>
  <si>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</si>
  <si>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</si>
  <si>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</si>
  <si>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</si>
  <si>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</si>
  <si>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</si>
  <si>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</si>
  <si>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</si>
  <si>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</si>
  <si>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</si>
  <si>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</si>
  <si>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</si>
  <si>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</si>
  <si>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</si>
  <si>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</si>
  <si>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</si>
  <si>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</si>
  <si>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</si>
  <si>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</si>
  <si>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</si>
  <si>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</si>
  <si>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</si>
  <si>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</si>
  <si>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</si>
  <si>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</si>
  <si>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</si>
  <si>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</si>
  <si>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</si>
  <si>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</si>
  <si>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</si>
  <si>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</si>
  <si>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</si>
  <si>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</si>
  <si>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</si>
  <si>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</si>
  <si>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</si>
  <si>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</si>
  <si>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</si>
  <si>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</si>
  <si>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</si>
  <si>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</si>
  <si>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</si>
  <si>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</si>
  <si>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</si>
  <si>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</si>
  <si>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</si>
  <si>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</si>
  <si>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</si>
  <si>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</si>
  <si>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</si>
  <si>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</si>
  <si>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</si>
  <si>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</si>
  <si>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</si>
  <si>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</si>
  <si>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</si>
  <si>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</si>
  <si>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</si>
  <si>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</si>
  <si>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</si>
  <si>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</si>
  <si>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</si>
  <si>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</si>
  <si>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</si>
  <si>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</si>
  <si>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</si>
  <si>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</si>
  <si>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</si>
  <si>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</si>
  <si>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</si>
  <si>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</si>
  <si>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</si>
  <si>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</si>
  <si>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</si>
  <si>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</si>
  <si>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</si>
  <si>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</si>
  <si>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</si>
  <si>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</si>
  <si>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</si>
  <si>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</si>
  <si>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</si>
  <si>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</si>
  <si>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</si>
  <si>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</si>
  <si>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</si>
  <si>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</si>
  <si>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</si>
  <si>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</si>
  <si>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</si>
  <si>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</si>
  <si>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</si>
  <si>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</si>
  <si>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</si>
  <si>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</si>
  <si>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</si>
  <si>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</si>
  <si>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</si>
  <si>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</si>
  <si>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</si>
  <si>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</si>
  <si>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</si>
  <si>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</si>
  <si>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</si>
  <si>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</si>
  <si>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</si>
  <si>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</si>
  <si>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</si>
  <si>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</si>
  <si>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</si>
  <si>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</si>
  <si>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</si>
  <si>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</si>
  <si>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</si>
  <si>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</si>
  <si>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</si>
  <si>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</si>
  <si>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</si>
  <si>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</si>
  <si>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</si>
  <si>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</si>
  <si>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</si>
  <si>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</si>
  <si>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</si>
  <si>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</si>
  <si>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</si>
  <si>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</si>
  <si>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</si>
  <si>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</si>
  <si>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</si>
  <si>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</si>
  <si>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</si>
  <si>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</si>
  <si>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</si>
  <si>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</si>
  <si>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</si>
  <si>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</si>
  <si>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</si>
  <si>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</si>
  <si>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</si>
  <si>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</si>
  <si>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</si>
  <si>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</si>
  <si>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</si>
  <si>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</si>
  <si>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</si>
  <si>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</si>
  <si>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</si>
  <si>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</si>
  <si>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</si>
  <si>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</si>
  <si>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</si>
  <si>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</si>
  <si>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</si>
  <si>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</si>
  <si>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</si>
  <si>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</si>
  <si>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</si>
  <si>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</si>
  <si>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</si>
  <si>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</si>
  <si>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</si>
  <si>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</si>
  <si>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</si>
  <si>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</si>
  <si>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</si>
  <si>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</si>
  <si>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</si>
  <si>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</si>
  <si>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</si>
  <si>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</si>
  <si>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</si>
  <si>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</si>
  <si>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</si>
  <si>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</si>
  <si>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</si>
  <si>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</si>
  <si>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</si>
  <si>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</si>
  <si>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</si>
  <si>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</si>
  <si>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</si>
  <si>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</si>
  <si>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</si>
  <si>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</si>
  <si>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</si>
  <si>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</si>
  <si>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</si>
  <si>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</si>
  <si>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</si>
  <si>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</si>
  <si>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</si>
  <si>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</si>
  <si>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</si>
  <si>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</si>
  <si>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</si>
  <si>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</si>
  <si>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</si>
  <si>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</si>
  <si>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</si>
  <si>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</si>
  <si>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</si>
  <si>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</si>
  <si>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</si>
  <si>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</si>
  <si>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</si>
  <si>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</si>
  <si>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</si>
  <si>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</si>
  <si>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</si>
  <si>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</si>
  <si>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</si>
  <si>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</si>
  <si>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</si>
  <si>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</si>
  <si>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</si>
  <si>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</si>
  <si>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</si>
  <si>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</si>
  <si>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</si>
  <si>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</si>
  <si>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</si>
  <si>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</si>
  <si>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</si>
  <si>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</si>
  <si>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</si>
  <si>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</si>
  <si>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</si>
  <si>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</si>
  <si>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</si>
  <si>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</si>
  <si>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</si>
  <si>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</si>
  <si>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</si>
  <si>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</si>
  <si>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</si>
  <si>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</si>
  <si>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</si>
  <si>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</si>
  <si>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</si>
  <si>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</si>
  <si>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</si>
  <si>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</si>
  <si>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</si>
  <si>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</si>
  <si>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</si>
  <si>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</si>
  <si>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</si>
  <si>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</si>
  <si>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</si>
  <si>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</si>
  <si>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</si>
  <si>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</si>
  <si>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</si>
  <si>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</si>
  <si>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</si>
  <si>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</si>
  <si>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</si>
  <si>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</si>
  <si>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</si>
  <si>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</si>
  <si>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</si>
  <si>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</si>
  <si>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</si>
  <si>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</si>
  <si>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</si>
  <si>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</si>
  <si>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</si>
  <si>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</si>
  <si>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</si>
  <si>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</si>
  <si>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</si>
  <si>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</si>
  <si>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</si>
  <si>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</si>
  <si>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</si>
  <si>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</si>
  <si>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</si>
  <si>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</si>
  <si>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</si>
  <si>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</si>
  <si>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</si>
  <si>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</si>
  <si>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</si>
  <si>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</si>
  <si>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</si>
  <si>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</si>
  <si>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</si>
  <si>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</si>
  <si>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</si>
  <si>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</si>
  <si>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</si>
  <si>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</si>
  <si>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</si>
  <si>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</si>
  <si>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</si>
  <si>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</si>
  <si>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</si>
  <si>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</si>
  <si>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</si>
  <si>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</si>
  <si>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</si>
  <si>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</si>
  <si>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</si>
  <si>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</si>
  <si>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</si>
  <si>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</si>
  <si>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</si>
  <si>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</si>
  <si>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</si>
  <si>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</si>
  <si>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</si>
  <si>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</si>
  <si>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</si>
  <si>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</si>
  <si>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</si>
  <si>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</si>
  <si>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</si>
  <si>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</si>
  <si>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</si>
  <si>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</si>
  <si>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</si>
  <si>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</si>
  <si>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</si>
  <si>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</si>
  <si>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</si>
  <si>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</si>
  <si>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</si>
  <si>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</si>
  <si>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</si>
  <si>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</si>
  <si>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</si>
  <si>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</si>
  <si>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</si>
  <si>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</si>
  <si>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</si>
  <si>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</si>
  <si>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</si>
  <si>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</si>
  <si>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</si>
  <si>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</si>
  <si>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</si>
  <si>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</si>
  <si>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</si>
  <si>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</si>
  <si>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</si>
  <si>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</si>
  <si>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</si>
  <si>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</si>
  <si>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</si>
  <si>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</si>
  <si>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</si>
  <si>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</si>
  <si>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</si>
  <si>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</si>
  <si>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</si>
  <si>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</si>
  <si>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</si>
  <si>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</si>
  <si>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</si>
  <si>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</si>
  <si>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</si>
  <si>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</si>
  <si>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</si>
  <si>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</si>
  <si>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</si>
  <si>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</si>
  <si>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</si>
  <si>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</si>
  <si>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</si>
  <si>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</si>
  <si>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</si>
  <si>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</si>
  <si>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</si>
  <si>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</si>
  <si>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</si>
  <si>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</si>
  <si>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</si>
  <si>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</si>
  <si>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</si>
  <si>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</si>
  <si>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</si>
  <si>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</si>
  <si>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</si>
  <si>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</si>
  <si>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</si>
  <si>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</si>
  <si>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</si>
  <si>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</si>
  <si>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</si>
  <si>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</si>
  <si>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</si>
  <si>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</si>
  <si>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</si>
  <si>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</si>
  <si>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</si>
  <si>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</si>
  <si>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</si>
  <si>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</si>
  <si>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</si>
  <si>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</si>
  <si>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</si>
  <si>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</si>
  <si>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</si>
  <si>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</si>
  <si>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</si>
  <si>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</si>
  <si>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</si>
  <si>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</si>
  <si>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</si>
  <si>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</si>
  <si>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</si>
  <si>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</si>
  <si>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</si>
  <si>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</si>
  <si>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</si>
  <si>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</si>
  <si>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</si>
  <si>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</si>
  <si>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</si>
  <si>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</si>
  <si>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</si>
  <si>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</si>
  <si>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</si>
  <si>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</si>
  <si>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</si>
  <si>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</si>
  <si>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</si>
  <si>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</si>
  <si>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</si>
  <si>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</si>
  <si>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</si>
  <si>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</si>
  <si>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</si>
  <si>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</si>
  <si>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</si>
  <si>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</si>
  <si>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</si>
  <si>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</si>
  <si>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</si>
  <si>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</si>
  <si>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</si>
  <si>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</si>
  <si>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</si>
  <si>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</si>
  <si>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</si>
  <si>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</si>
  <si>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</si>
  <si>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</si>
  <si>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</si>
  <si>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</si>
  <si>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</si>
  <si>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</si>
  <si>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</si>
  <si>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</si>
  <si>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</si>
  <si>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</si>
  <si>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</si>
  <si>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</si>
  <si>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</si>
  <si>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</si>
  <si>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</si>
  <si>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</si>
  <si>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</si>
  <si>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</si>
  <si>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</si>
  <si>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</si>
  <si>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</si>
  <si>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</si>
  <si>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</si>
  <si>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</si>
  <si>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</si>
  <si>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</si>
  <si>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</si>
  <si>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</si>
  <si>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</si>
  <si>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</si>
  <si>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</si>
  <si>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</si>
  <si>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</si>
  <si>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</si>
  <si>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</si>
  <si>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</si>
  <si>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</si>
  <si>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</si>
  <si>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</si>
  <si>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</si>
  <si>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</si>
  <si>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</si>
  <si>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</si>
  <si>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</si>
  <si>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</si>
  <si>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</si>
  <si>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</si>
  <si>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</si>
  <si>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</si>
  <si>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</si>
  <si>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</si>
  <si>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</si>
  <si>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</si>
  <si>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</si>
  <si>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</si>
  <si>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</si>
  <si>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</si>
  <si>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</si>
  <si>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</si>
  <si>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</si>
  <si>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</si>
  <si>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</si>
  <si>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</si>
  <si>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</si>
  <si>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</si>
  <si>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</si>
  <si>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</si>
  <si>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</si>
  <si>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</si>
  <si>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</si>
  <si>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</si>
  <si>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</si>
  <si>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</si>
  <si>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</si>
  <si>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</si>
  <si>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</si>
  <si>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</si>
  <si>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</si>
  <si>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</si>
  <si>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</si>
  <si>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</si>
  <si>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</si>
  <si>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</si>
  <si>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</si>
  <si>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</si>
  <si>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</si>
  <si>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</si>
  <si>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</si>
  <si>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</si>
  <si>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</si>
  <si>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</si>
  <si>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</si>
  <si>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</si>
  <si>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</si>
  <si>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</si>
  <si>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</si>
  <si>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</si>
  <si>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</si>
  <si>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</si>
  <si>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</si>
  <si>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</si>
  <si>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</si>
  <si>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</si>
  <si>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</si>
  <si>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</si>
  <si>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</si>
  <si>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</si>
  <si>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</si>
  <si>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</si>
  <si>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</si>
  <si>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</si>
  <si>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</si>
  <si>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</si>
  <si>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</si>
  <si>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</si>
  <si>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</si>
  <si>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</si>
  <si>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</si>
  <si>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</si>
  <si>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</si>
  <si>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</si>
  <si>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</si>
  <si>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</si>
  <si>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</si>
  <si>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</si>
  <si>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</si>
  <si>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</si>
  <si>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</si>
  <si>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</si>
  <si>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</si>
  <si>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</si>
  <si>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</si>
  <si>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</si>
  <si>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</si>
  <si>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</si>
  <si>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</si>
  <si>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</si>
  <si>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</si>
  <si>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</si>
  <si>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</si>
  <si>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</si>
  <si>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</si>
  <si>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</si>
  <si>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</si>
  <si>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</si>
  <si>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</si>
  <si>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</si>
  <si>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</si>
  <si>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</si>
  <si>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</si>
  <si>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</si>
  <si>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</si>
  <si>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</si>
  <si>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</si>
  <si>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</si>
  <si>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</si>
  <si>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</si>
  <si>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</si>
  <si>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</si>
  <si>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</si>
  <si>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</si>
  <si>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</si>
  <si>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</si>
  <si>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</si>
  <si>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</si>
  <si>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</si>
  <si>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</si>
  <si>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</si>
  <si>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</si>
  <si>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</si>
  <si>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</si>
  <si>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</si>
  <si>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</si>
  <si>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</si>
  <si>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</si>
  <si>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</si>
  <si>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</si>
  <si>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</si>
  <si>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</si>
  <si>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</si>
  <si>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</si>
  <si>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</si>
  <si>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</si>
  <si>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</si>
  <si>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</si>
  <si>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</si>
  <si>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</si>
  <si>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</si>
  <si>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</si>
  <si>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</si>
  <si>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</si>
  <si>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</si>
  <si>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</si>
  <si>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</si>
  <si>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</si>
  <si>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</si>
  <si>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</si>
  <si>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</si>
  <si>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</si>
  <si>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</si>
  <si>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</si>
  <si>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</si>
  <si>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</si>
  <si>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</si>
  <si>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</si>
  <si>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</si>
  <si>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</si>
  <si>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</si>
  <si>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</si>
  <si>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</si>
  <si>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</si>
  <si>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</si>
  <si>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</si>
  <si>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</si>
  <si>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</si>
  <si>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</si>
  <si>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</si>
  <si>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</si>
  <si>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</si>
  <si>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</si>
  <si>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</si>
  <si>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</si>
  <si>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</si>
  <si>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</si>
  <si>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</si>
  <si>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</si>
  <si>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</si>
  <si>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</si>
  <si>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</si>
  <si>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</si>
  <si>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</si>
  <si>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</si>
  <si>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</si>
  <si>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</si>
  <si>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</si>
  <si>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</si>
  <si>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</si>
  <si>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</si>
  <si>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</si>
  <si>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</si>
  <si>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</si>
  <si>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</si>
  <si>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</si>
  <si>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</si>
  <si>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</si>
  <si>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</si>
  <si>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</si>
  <si>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</si>
  <si>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</si>
  <si>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</si>
  <si>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</si>
  <si>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</si>
  <si>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</si>
  <si>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</si>
  <si>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</si>
  <si>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</si>
  <si>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</si>
  <si>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</si>
  <si>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</si>
  <si>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</si>
  <si>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</si>
  <si>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</si>
  <si>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</si>
  <si>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</si>
  <si>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</si>
  <si>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</si>
  <si>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</si>
  <si>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</si>
  <si>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</si>
  <si>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</si>
  <si>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</si>
  <si>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</si>
  <si>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</si>
  <si>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</si>
  <si>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</si>
  <si>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</si>
  <si>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</si>
  <si>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</si>
  <si>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</si>
  <si>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</si>
  <si>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</si>
  <si>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</si>
  <si>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</si>
  <si>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</si>
  <si>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</si>
  <si>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</si>
  <si>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</si>
  <si>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</si>
  <si>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</si>
  <si>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</si>
  <si>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</si>
  <si>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</si>
  <si>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</si>
  <si>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</si>
  <si>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</si>
  <si>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</si>
  <si>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</si>
  <si>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</si>
  <si>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</si>
  <si>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</si>
  <si>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</si>
  <si>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</si>
  <si>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</si>
  <si>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</si>
  <si>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</si>
  <si>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</si>
  <si>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</si>
  <si>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</si>
  <si>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</si>
  <si>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</si>
  <si>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</si>
  <si>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</si>
  <si>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</si>
  <si>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</si>
  <si>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</si>
  <si>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</si>
  <si>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</si>
  <si>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</si>
  <si>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</si>
  <si>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</si>
  <si>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</si>
  <si>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</si>
  <si>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</si>
  <si>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</si>
  <si>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</si>
  <si>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</si>
  <si>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</si>
  <si>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</si>
  <si>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</si>
  <si>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</si>
  <si>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</si>
  <si>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</si>
  <si>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</si>
  <si>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</si>
  <si>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</si>
  <si>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</si>
  <si>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</si>
  <si>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</si>
  <si>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</si>
  <si>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</si>
  <si>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</si>
  <si>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</si>
  <si>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</si>
  <si>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</si>
  <si>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</si>
  <si>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</si>
  <si>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</si>
  <si>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</si>
  <si>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</si>
  <si>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</si>
  <si>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</si>
  <si>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</si>
  <si>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</si>
  <si>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</si>
  <si>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</si>
  <si>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</si>
  <si>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</si>
  <si>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</si>
  <si>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</si>
  <si>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</si>
  <si>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</si>
  <si>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</si>
  <si>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</si>
  <si>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</si>
  <si>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</si>
  <si>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</si>
  <si>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</si>
  <si>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</si>
  <si>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</si>
  <si>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</si>
  <si>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</si>
  <si>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</si>
  <si>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</si>
  <si>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</si>
  <si>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</si>
  <si>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</si>
  <si>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</si>
  <si>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</si>
  <si>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</si>
  <si>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</si>
  <si>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</si>
  <si>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</si>
  <si>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</si>
  <si>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</si>
  <si>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</si>
  <si>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</si>
  <si>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</si>
  <si>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</si>
  <si>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</si>
  <si>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</si>
  <si>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</si>
  <si>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</si>
  <si>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</si>
  <si>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</si>
  <si>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</si>
  <si>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</si>
  <si>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</si>
  <si>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</si>
  <si>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</si>
  <si>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</si>
  <si>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</si>
  <si>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</si>
  <si>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</si>
  <si>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</si>
  <si>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</si>
  <si>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</si>
  <si>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</si>
  <si>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</si>
  <si>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</si>
  <si>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</si>
  <si>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</si>
  <si>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</si>
  <si>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</si>
  <si>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</si>
  <si>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</si>
  <si>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</si>
  <si>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</si>
  <si>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</si>
  <si>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</si>
  <si>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</si>
  <si>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</si>
  <si>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</si>
  <si>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</si>
  <si>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</si>
  <si>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</si>
  <si>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</si>
  <si>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</si>
  <si>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</si>
  <si>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</si>
  <si>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</si>
  <si>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</si>
  <si>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</si>
  <si>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</si>
  <si>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</si>
  <si>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</si>
  <si>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</si>
  <si>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</si>
  <si>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</si>
  <si>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</si>
  <si>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</si>
  <si>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</si>
  <si>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</si>
  <si>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</si>
  <si>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</si>
  <si>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</si>
  <si>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</si>
  <si>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</si>
  <si>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</si>
  <si>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</si>
  <si>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</si>
  <si>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</si>
  <si>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</si>
  <si>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</si>
  <si>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</si>
  <si>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</si>
  <si>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</si>
  <si>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</si>
  <si>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</si>
  <si>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</si>
  <si>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</si>
  <si>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</si>
  <si>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</si>
  <si>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</si>
  <si>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</si>
  <si>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</si>
  <si>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</si>
  <si>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</si>
  <si>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</si>
  <si>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</si>
  <si>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</si>
  <si>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</si>
  <si>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</si>
  <si>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</si>
  <si>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</si>
  <si>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</si>
  <si>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</si>
  <si>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</si>
  <si>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</si>
  <si>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</si>
  <si>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</si>
  <si>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</si>
  <si>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</si>
  <si>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</si>
  <si>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</si>
  <si>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</si>
  <si>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</si>
  <si>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</si>
  <si>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</si>
  <si>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</si>
  <si>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</si>
  <si>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</si>
  <si>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</si>
  <si>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</si>
  <si>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</si>
  <si>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</si>
  <si>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</si>
  <si>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</si>
  <si>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</si>
  <si>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</si>
  <si>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</si>
  <si>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</si>
  <si>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</si>
  <si>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</si>
  <si>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</si>
  <si>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</si>
  <si>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</si>
  <si>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</si>
  <si>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</si>
  <si>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</si>
  <si>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</si>
  <si>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</si>
  <si>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</si>
  <si>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</si>
  <si>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</si>
  <si>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</si>
  <si>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</si>
  <si>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</si>
  <si>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</si>
  <si>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</si>
  <si>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</si>
  <si>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</si>
  <si>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</si>
  <si>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</si>
  <si>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</si>
  <si>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</si>
  <si>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</si>
  <si>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</si>
  <si>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</si>
  <si>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</si>
  <si>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</si>
  <si>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</si>
  <si>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</si>
  <si>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</si>
  <si>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</si>
  <si>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</si>
  <si>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</si>
  <si>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</si>
  <si>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</si>
  <si>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</si>
  <si>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</si>
  <si>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</si>
  <si>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</si>
  <si>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</si>
  <si>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</si>
  <si>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</si>
  <si>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</si>
  <si>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</si>
  <si>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</si>
  <si>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</si>
  <si>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</si>
  <si>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</si>
  <si>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</si>
  <si>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</si>
  <si>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</si>
  <si>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</si>
  <si>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</si>
  <si>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</si>
  <si>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</si>
  <si>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</si>
  <si>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</si>
  <si>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</si>
  <si>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</si>
  <si>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</si>
  <si>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</si>
  <si>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</si>
  <si>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</si>
  <si>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</si>
  <si>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</si>
  <si>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</si>
  <si>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</si>
  <si>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</si>
  <si>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</si>
  <si>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</si>
  <si>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</si>
  <si>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</si>
  <si>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</si>
  <si>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</si>
  <si>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</si>
  <si>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</si>
  <si>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</si>
  <si>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</si>
  <si>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</si>
  <si>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</si>
  <si>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</si>
  <si>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</si>
  <si>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</si>
  <si>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</si>
  <si>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</si>
  <si>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</si>
  <si>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</si>
  <si>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</si>
  <si>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</si>
  <si>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</si>
  <si>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</si>
  <si>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</si>
  <si>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</si>
  <si>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</si>
  <si>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</si>
  <si>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</si>
  <si>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</si>
  <si>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</si>
  <si>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</si>
  <si>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</si>
  <si>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</si>
  <si>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</si>
  <si>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</si>
  <si>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</si>
  <si>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</si>
  <si>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</si>
  <si>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</si>
  <si>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</si>
  <si>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</si>
  <si>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</si>
  <si>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</si>
  <si>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</si>
  <si>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</si>
  <si>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</si>
  <si>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</si>
  <si>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</si>
  <si>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</si>
  <si>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</si>
  <si>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</si>
  <si>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</si>
  <si>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</si>
  <si>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</si>
  <si>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</si>
  <si>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</si>
  <si>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</si>
  <si>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</si>
  <si>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</si>
  <si>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</si>
  <si>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</si>
  <si>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</si>
  <si>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</si>
  <si>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</si>
  <si>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</si>
  <si>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</si>
  <si>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</si>
  <si>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</si>
  <si>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</si>
  <si>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</si>
  <si>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</si>
  <si>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</si>
  <si>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</si>
  <si>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</si>
  <si>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</si>
  <si>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</si>
  <si>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</si>
  <si>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</si>
  <si>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</si>
  <si>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</si>
  <si>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</si>
  <si>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</si>
  <si>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</si>
  <si>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</si>
  <si>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</si>
  <si>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</si>
  <si>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</si>
  <si>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</si>
  <si>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</si>
  <si>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</si>
  <si>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</si>
  <si>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</si>
  <si>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</si>
  <si>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</si>
  <si>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</si>
  <si>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</si>
  <si>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</si>
  <si>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</si>
  <si>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</si>
  <si>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</si>
  <si>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</si>
  <si>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</si>
  <si>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</si>
  <si>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</si>
  <si>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</si>
  <si>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</si>
  <si>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</si>
  <si>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</si>
  <si>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</si>
  <si>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</si>
  <si>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</si>
  <si>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</si>
  <si>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</si>
  <si>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</si>
  <si>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</si>
  <si>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</si>
  <si>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</si>
  <si>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</si>
  <si>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</si>
  <si>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</si>
  <si>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</si>
  <si>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</si>
  <si>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</si>
  <si>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</si>
  <si>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</si>
  <si>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</si>
  <si>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</si>
  <si>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</si>
  <si>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</si>
  <si>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</si>
  <si>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</si>
  <si>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</si>
  <si>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</si>
  <si>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</si>
  <si>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</si>
  <si>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</si>
  <si>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</si>
  <si>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</si>
  <si>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</si>
  <si>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</si>
  <si>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</si>
  <si>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</si>
  <si>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</si>
  <si>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</si>
  <si>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</si>
  <si>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</si>
  <si>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</si>
  <si>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</si>
  <si>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</si>
  <si>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</si>
  <si>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</si>
  <si>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</si>
  <si>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</si>
  <si>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</si>
  <si>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</si>
  <si>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</si>
  <si>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</si>
  <si>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</si>
  <si>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</si>
  <si>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</si>
  <si>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</si>
  <si>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</si>
  <si>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</si>
  <si>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</si>
  <si>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</si>
  <si>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</si>
  <si>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</si>
  <si>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</si>
  <si>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</si>
  <si>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</si>
  <si>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</si>
  <si>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</si>
  <si>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</si>
  <si>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</si>
  <si>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</si>
  <si>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</si>
  <si>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</si>
  <si>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</si>
  <si>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</si>
  <si>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</si>
  <si>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</si>
  <si>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</si>
  <si>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</si>
  <si>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</si>
  <si>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</si>
  <si>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</si>
  <si>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</si>
  <si>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</si>
  <si>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</si>
  <si>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</si>
  <si>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</si>
  <si>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</si>
  <si>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</si>
  <si>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</si>
  <si>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</si>
  <si>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</si>
  <si>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</si>
  <si>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</si>
  <si>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</si>
  <si>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</si>
  <si>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</si>
  <si>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</si>
  <si>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</si>
  <si>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</si>
  <si>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</si>
  <si>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</si>
  <si>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</si>
  <si>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</si>
  <si>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</si>
  <si>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</si>
  <si>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</si>
  <si>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</si>
  <si>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</si>
  <si>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</si>
  <si>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</si>
  <si>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</si>
  <si>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</si>
  <si>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</si>
  <si>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</si>
  <si>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</si>
  <si>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</si>
  <si>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</si>
  <si>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</si>
  <si>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</si>
  <si>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</si>
  <si>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</si>
  <si>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</si>
  <si>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</si>
  <si>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</si>
  <si>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</si>
  <si>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</si>
  <si>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</si>
  <si>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</si>
  <si>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</si>
  <si>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</si>
  <si>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</si>
  <si>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</si>
  <si>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</si>
  <si>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</si>
  <si>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</si>
  <si>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</si>
  <si>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</si>
  <si>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</si>
  <si>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</si>
  <si>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</si>
  <si>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</si>
  <si>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</si>
  <si>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</si>
  <si>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</si>
  <si>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</si>
  <si>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</si>
  <si>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</si>
  <si>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</si>
  <si>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</si>
  <si>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</si>
  <si>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</si>
  <si>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</si>
  <si>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</si>
  <si>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</si>
  <si>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</si>
  <si>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</si>
  <si>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</si>
  <si>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</si>
  <si>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</si>
  <si>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</si>
  <si>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</si>
  <si>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</si>
  <si>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</si>
  <si>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</si>
  <si>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</si>
  <si>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</si>
  <si>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</si>
  <si>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</si>
  <si>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</si>
  <si>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</si>
  <si>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</si>
  <si>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</si>
  <si>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</si>
  <si>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</si>
  <si>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</si>
  <si>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</si>
  <si>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</si>
  <si>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</si>
  <si>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</si>
  <si>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</si>
  <si>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</si>
  <si>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</si>
  <si>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</si>
  <si>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</si>
  <si>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</si>
  <si>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</si>
  <si>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</si>
  <si>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</si>
  <si>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</si>
  <si>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</si>
  <si>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</si>
  <si>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</si>
  <si>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</si>
  <si>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</si>
  <si>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</si>
  <si>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</si>
  <si>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</si>
  <si>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</si>
  <si>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</si>
  <si>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</si>
  <si>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</si>
  <si>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</si>
  <si>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</si>
  <si>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</si>
  <si>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</si>
  <si>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</si>
  <si>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</si>
  <si>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</si>
  <si>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</si>
  <si>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</si>
  <si>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</si>
  <si>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</si>
  <si>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</si>
  <si>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</si>
  <si>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</si>
  <si>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</si>
  <si>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</si>
  <si>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</si>
  <si>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</si>
  <si>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</si>
  <si>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</si>
  <si>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</si>
  <si>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</si>
  <si>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</si>
  <si>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</si>
  <si>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</si>
  <si>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</si>
  <si>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</si>
  <si>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</si>
  <si>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</si>
  <si>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</si>
  <si>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</si>
  <si>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</si>
  <si>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</si>
  <si>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</si>
  <si>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</si>
  <si>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</si>
  <si>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</si>
  <si>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</si>
  <si>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</si>
  <si>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</si>
  <si>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</si>
  <si>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</si>
  <si>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</si>
  <si>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</si>
  <si>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</si>
  <si>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</si>
  <si>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</si>
  <si>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</si>
  <si>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</si>
  <si>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</si>
  <si>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</si>
  <si>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</si>
  <si>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</si>
  <si>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</si>
  <si>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</si>
  <si>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</si>
  <si>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</si>
  <si>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</si>
  <si>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</si>
  <si>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</si>
  <si>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</si>
  <si>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</si>
  <si>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</si>
  <si>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</si>
  <si>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</si>
  <si>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</si>
  <si>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</si>
  <si>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</si>
  <si>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</si>
  <si>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</si>
  <si>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</si>
  <si>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</si>
  <si>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</si>
  <si>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</si>
  <si>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</si>
  <si>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</si>
  <si>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</si>
  <si>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</si>
  <si>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</si>
  <si>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</si>
  <si>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</si>
  <si>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</si>
  <si>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</si>
  <si>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</si>
  <si>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</si>
  <si>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</si>
  <si>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</si>
  <si>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</si>
  <si>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</si>
  <si>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</si>
  <si>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</si>
  <si>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</si>
  <si>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</si>
  <si>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</si>
  <si>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</si>
  <si>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</si>
  <si>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</si>
  <si>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</si>
  <si>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</si>
  <si>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</si>
  <si>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</si>
  <si>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</si>
  <si>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</si>
  <si>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</si>
  <si>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</si>
  <si>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</si>
  <si>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</si>
  <si>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</si>
  <si>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</si>
  <si>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</si>
  <si>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</si>
  <si>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</si>
  <si>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</si>
  <si>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</si>
  <si>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</si>
  <si>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</si>
  <si>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</si>
  <si>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</si>
  <si>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</si>
  <si>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</si>
  <si>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</si>
  <si>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</si>
  <si>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</si>
  <si>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</si>
  <si>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</si>
  <si>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</si>
  <si>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</si>
  <si>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</si>
  <si>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</si>
  <si>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</si>
  <si>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</si>
  <si>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</si>
  <si>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</si>
  <si>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</si>
  <si>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</si>
  <si>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</si>
  <si>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</si>
  <si>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</si>
  <si>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</si>
  <si>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</si>
  <si>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</si>
  <si>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</si>
  <si>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</si>
  <si>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</si>
  <si>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</si>
  <si>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</si>
  <si>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</si>
  <si>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</si>
  <si>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</si>
  <si>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</si>
  <si>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</si>
  <si>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</si>
  <si>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</si>
  <si>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</si>
  <si>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</si>
  <si>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</si>
  <si>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</si>
  <si>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</si>
  <si>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</si>
  <si>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</si>
  <si>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</si>
  <si>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</si>
  <si>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</si>
  <si>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</si>
  <si>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</si>
  <si>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</si>
  <si>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</si>
  <si>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</si>
  <si>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</si>
  <si>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</si>
  <si>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</si>
  <si>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</si>
  <si>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</si>
  <si>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</si>
  <si>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</si>
  <si>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</si>
  <si>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</si>
  <si>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</si>
  <si>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</si>
  <si>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</si>
  <si>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</si>
  <si>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</si>
  <si>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</si>
  <si>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</si>
  <si>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</si>
  <si>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</si>
  <si>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</si>
  <si>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</si>
  <si>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</si>
  <si>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</si>
  <si>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</si>
  <si>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</si>
  <si>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</si>
  <si>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</si>
  <si>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</si>
  <si>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</si>
  <si>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</si>
  <si>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</si>
  <si>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</si>
  <si>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</si>
  <si>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</si>
  <si>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</si>
  <si>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</si>
  <si>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</si>
  <si>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</si>
  <si>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</si>
  <si>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</si>
  <si>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</si>
  <si>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</si>
  <si>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</si>
  <si>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</si>
  <si>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</si>
  <si>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</si>
  <si>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</si>
  <si>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</si>
  <si>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</si>
  <si>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</si>
  <si>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</si>
  <si>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</si>
  <si>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</si>
  <si>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</si>
  <si>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</si>
  <si>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</si>
  <si>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</si>
  <si>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</si>
  <si>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</si>
  <si>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</si>
  <si>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</si>
  <si>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</si>
  <si>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</si>
  <si>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</si>
  <si>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</si>
  <si>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</si>
  <si>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</si>
  <si>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</si>
  <si>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</si>
  <si>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</si>
  <si>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</si>
  <si>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</si>
  <si>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</si>
  <si>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</si>
  <si>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</si>
  <si>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</si>
  <si>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</si>
  <si>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</si>
  <si>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</si>
  <si>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</si>
  <si>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</si>
  <si>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</si>
  <si>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</si>
  <si>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</si>
  <si>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</si>
  <si>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</si>
  <si>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</si>
  <si>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</si>
  <si>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</si>
  <si>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</si>
  <si>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</si>
  <si>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</si>
  <si>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</si>
  <si>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</si>
  <si>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</si>
  <si>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</si>
  <si>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</si>
  <si>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</si>
  <si>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</si>
  <si>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</si>
  <si>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</si>
  <si>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</si>
  <si>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</si>
  <si>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</si>
  <si>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</si>
  <si>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</si>
  <si>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</si>
  <si>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</si>
  <si>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</si>
  <si>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</si>
  <si>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</si>
  <si>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</si>
  <si>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</si>
  <si>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</si>
  <si>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</si>
  <si>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</si>
  <si>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</si>
  <si>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</si>
  <si>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</si>
  <si>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</si>
  <si>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</si>
  <si>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</si>
  <si>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</si>
  <si>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</si>
  <si>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</si>
  <si>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</si>
  <si>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</si>
  <si>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</si>
  <si>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</si>
  <si>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</si>
  <si>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</si>
  <si>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</si>
  <si>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</si>
  <si>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</si>
  <si>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</si>
  <si>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</si>
  <si>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</si>
  <si>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</si>
  <si>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</si>
  <si>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</si>
  <si>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</si>
  <si>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</si>
  <si>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</si>
  <si>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</si>
  <si>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</si>
  <si>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</si>
  <si>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</si>
  <si>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</si>
  <si>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</si>
  <si>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</si>
  <si>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</si>
  <si>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</si>
  <si>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</si>
  <si>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</si>
  <si>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</si>
  <si>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</si>
  <si>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</si>
  <si>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</si>
  <si>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</si>
  <si>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</si>
  <si>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</si>
  <si>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</si>
  <si>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</si>
  <si>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</si>
  <si>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</si>
  <si>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</si>
  <si>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</si>
  <si>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</si>
  <si>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</si>
  <si>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</si>
  <si>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</si>
  <si>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</si>
  <si>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</si>
  <si>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</si>
  <si>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</si>
  <si>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</si>
  <si>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</si>
  <si>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</si>
  <si>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</si>
  <si>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</si>
  <si>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</si>
  <si>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</si>
  <si>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</si>
  <si>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</si>
  <si>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</si>
  <si>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</si>
  <si>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</si>
  <si>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</si>
  <si>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</si>
  <si>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</si>
  <si>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</si>
  <si>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</si>
  <si>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</si>
  <si>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</si>
  <si>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</si>
  <si>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</si>
  <si>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</si>
  <si>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</si>
  <si>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</si>
  <si>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</si>
  <si>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</si>
  <si>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</si>
  <si>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</si>
  <si>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</si>
  <si>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</si>
  <si>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</si>
  <si>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</si>
  <si>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</si>
  <si>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</si>
  <si>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</si>
  <si>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</si>
  <si>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</si>
  <si>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</si>
  <si>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</si>
  <si>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</si>
  <si>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</si>
  <si>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</si>
  <si>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</si>
  <si>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</si>
  <si>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</si>
  <si>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</si>
  <si>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</si>
  <si>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</si>
  <si>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</si>
  <si>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</si>
  <si>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</si>
  <si>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</si>
  <si>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</si>
  <si>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</si>
  <si>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</si>
  <si>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</si>
  <si>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</si>
  <si>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</si>
  <si>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</si>
  <si>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</si>
  <si>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</si>
  <si>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</si>
  <si>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</si>
  <si>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</si>
  <si>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</si>
  <si>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</si>
  <si>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</si>
  <si>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</si>
  <si>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</si>
  <si>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</si>
  <si>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</si>
  <si>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</si>
  <si>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</si>
  <si>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</si>
  <si>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</si>
  <si>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</si>
  <si>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</si>
  <si>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</si>
  <si>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</si>
  <si>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</si>
  <si>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</si>
  <si>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</si>
  <si>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</si>
  <si>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</si>
  <si>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</si>
  <si>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</si>
  <si>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</si>
  <si>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</si>
  <si>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</si>
  <si>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</si>
  <si>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</si>
  <si>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</si>
  <si>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</si>
  <si>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</si>
  <si>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</si>
  <si>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</si>
  <si>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</si>
  <si>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</si>
  <si>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</si>
  <si>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</si>
  <si>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</si>
  <si>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</si>
  <si>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</si>
  <si>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</si>
  <si>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</si>
  <si>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</si>
  <si>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</si>
  <si>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</si>
  <si>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</si>
  <si>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</si>
  <si>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</si>
  <si>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</si>
  <si>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</si>
  <si>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</si>
  <si>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</si>
  <si>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</si>
  <si>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</si>
  <si>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</si>
  <si>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</si>
  <si>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</si>
  <si>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</si>
  <si>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</si>
  <si>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</si>
  <si>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</si>
  <si>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</si>
  <si>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</si>
  <si>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</si>
  <si>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</si>
  <si>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</si>
  <si>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</si>
  <si>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</si>
  <si>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</si>
  <si>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</si>
  <si>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</si>
  <si>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</si>
  <si>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</si>
  <si>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</si>
  <si>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</si>
  <si>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</si>
  <si>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</si>
  <si>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</si>
  <si>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</si>
  <si>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</si>
  <si>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</si>
  <si>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</si>
  <si>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</si>
  <si>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</si>
  <si>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</si>
  <si>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</si>
  <si>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</si>
  <si>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</si>
  <si>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</si>
  <si>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</si>
  <si>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</si>
  <si>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</si>
  <si>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</si>
  <si>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</si>
  <si>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</si>
  <si>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</si>
  <si>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</si>
  <si>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</si>
  <si>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</si>
  <si>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</si>
  <si>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</si>
  <si>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</si>
  <si>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</si>
  <si>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</si>
  <si>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</si>
  <si>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</si>
  <si>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</si>
  <si>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</si>
  <si>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</si>
  <si>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</si>
  <si>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</si>
  <si>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</si>
  <si>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</si>
  <si>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</si>
  <si>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</si>
  <si>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</si>
  <si>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</si>
  <si>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</si>
  <si>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</si>
  <si>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</si>
  <si>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</si>
  <si>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</si>
  <si>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</si>
  <si>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</si>
  <si>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</si>
  <si>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</si>
  <si>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</si>
  <si>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</si>
  <si>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</si>
  <si>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</si>
  <si>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</si>
  <si>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</si>
  <si>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</si>
  <si>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</si>
  <si>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</si>
  <si>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</si>
  <si>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</si>
  <si>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</si>
  <si>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</si>
  <si>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</si>
  <si>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</si>
  <si>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</si>
  <si>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</si>
  <si>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</si>
  <si>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</si>
  <si>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</si>
  <si>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</si>
  <si>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</si>
  <si>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</si>
  <si>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</si>
  <si>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</si>
  <si>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</si>
  <si>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</si>
  <si>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</si>
  <si>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</si>
  <si>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</si>
  <si>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</si>
  <si>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</si>
  <si>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</si>
  <si>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</si>
  <si>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</si>
  <si>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</si>
  <si>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</si>
  <si>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</si>
  <si>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</si>
  <si>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</si>
  <si>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</si>
  <si>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</si>
  <si>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</si>
  <si>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</si>
  <si>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</si>
  <si>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</si>
  <si>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</si>
  <si>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</si>
  <si>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</si>
  <si>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</si>
  <si>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</si>
  <si>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</si>
  <si>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</si>
  <si>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</si>
  <si>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</si>
  <si>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</si>
  <si>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</si>
  <si>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</si>
  <si>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</si>
  <si>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</si>
  <si>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</si>
  <si>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</si>
  <si>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</si>
  <si>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</si>
  <si>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</si>
  <si>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</si>
  <si>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</si>
  <si>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</si>
  <si>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</si>
  <si>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</si>
  <si>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</si>
  <si>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</si>
  <si>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</si>
  <si>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</si>
  <si>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</si>
  <si>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</si>
  <si>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</si>
  <si>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</si>
  <si>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</si>
  <si>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</si>
  <si>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</si>
  <si>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</si>
  <si>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</si>
  <si>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</si>
  <si>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</si>
  <si>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</si>
  <si>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</si>
  <si>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</si>
  <si>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</si>
  <si>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</si>
  <si>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</si>
  <si>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</si>
  <si>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</si>
  <si>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</si>
  <si>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</si>
  <si>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</si>
  <si>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</si>
  <si>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</si>
  <si>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</si>
  <si>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</si>
  <si>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</si>
  <si>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</si>
  <si>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</si>
  <si>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</si>
  <si>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</si>
  <si>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</si>
  <si>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</si>
  <si>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</si>
  <si>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</si>
  <si>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</si>
  <si>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</si>
  <si>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</si>
  <si>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</si>
  <si>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</si>
  <si>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</si>
  <si>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</si>
  <si>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</si>
  <si>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</si>
  <si>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</si>
  <si>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</si>
  <si>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</si>
  <si>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</si>
  <si>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</si>
  <si>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</si>
  <si>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</si>
  <si>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</si>
  <si>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</si>
  <si>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</si>
  <si>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</si>
  <si>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</si>
  <si>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</si>
  <si>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</si>
  <si>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</si>
  <si>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</si>
  <si>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</si>
  <si>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</si>
  <si>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</si>
  <si>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</si>
  <si>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</si>
  <si>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</si>
  <si>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</si>
  <si>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</si>
  <si>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</si>
  <si>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</si>
  <si>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</si>
  <si>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</si>
  <si>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</si>
  <si>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</si>
  <si>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</si>
  <si>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</si>
  <si>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</si>
  <si>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</si>
  <si>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</si>
  <si>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</si>
  <si>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</si>
  <si>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</si>
  <si>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</si>
  <si>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</si>
  <si>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</si>
  <si>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</si>
  <si>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</si>
  <si>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</si>
  <si>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</si>
  <si>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</si>
  <si>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</si>
  <si>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</si>
  <si>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</si>
  <si>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</si>
  <si>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</si>
  <si>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</si>
  <si>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</si>
  <si>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</si>
  <si>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</si>
  <si>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</si>
  <si>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</si>
  <si>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</si>
  <si>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</si>
  <si>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</si>
  <si>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</si>
  <si>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</si>
  <si>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</si>
  <si>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</si>
  <si>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</si>
  <si>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</si>
  <si>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</si>
  <si>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</si>
  <si>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</si>
  <si>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</si>
  <si>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</si>
  <si>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</si>
  <si>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</si>
  <si>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</si>
  <si>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</si>
  <si>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</si>
  <si>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</si>
  <si>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</si>
  <si>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</si>
  <si>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</si>
  <si>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</si>
  <si>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</si>
  <si>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</si>
  <si>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</si>
  <si>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</si>
  <si>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</si>
  <si>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</si>
  <si>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</si>
  <si>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</si>
  <si>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</si>
  <si>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</si>
  <si>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</si>
  <si>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</si>
  <si>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</si>
  <si>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</si>
  <si>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</si>
  <si>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</si>
  <si>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</si>
  <si>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</si>
  <si>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</si>
  <si>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</si>
  <si>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</si>
  <si>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</si>
  <si>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</si>
  <si>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</si>
  <si>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</si>
  <si>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</si>
  <si>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</si>
  <si>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</si>
  <si>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</si>
  <si>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</si>
  <si>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</si>
  <si>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</si>
  <si>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</si>
  <si>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</si>
  <si>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</si>
  <si>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</si>
  <si>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</si>
  <si>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</si>
  <si>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</si>
  <si>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</si>
  <si>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</si>
  <si>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</si>
  <si>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</si>
  <si>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</si>
  <si>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</si>
  <si>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</si>
  <si>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</si>
  <si>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</si>
  <si>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</si>
  <si>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</si>
  <si>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</si>
  <si>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</si>
  <si>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</si>
  <si>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</si>
  <si>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</si>
  <si>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</si>
  <si>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</si>
  <si>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</si>
  <si>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</si>
  <si>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</si>
  <si>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</si>
  <si>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</si>
  <si>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</si>
  <si>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</si>
  <si>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</si>
  <si>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</si>
  <si>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</si>
  <si>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</si>
  <si>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</si>
  <si>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</si>
  <si>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</si>
  <si>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</si>
  <si>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</si>
  <si>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</si>
  <si>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</si>
  <si>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</si>
  <si>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</si>
  <si>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</si>
  <si>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</si>
  <si>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</si>
  <si>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</si>
  <si>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</si>
  <si>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</si>
  <si>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</si>
  <si>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</si>
  <si>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</si>
  <si>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</si>
  <si>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</si>
  <si>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</si>
  <si>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</si>
  <si>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</si>
  <si>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</si>
  <si>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</si>
  <si>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</si>
  <si>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</si>
  <si>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</si>
  <si>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</si>
  <si>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</si>
  <si>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</si>
  <si>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</si>
  <si>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</si>
  <si>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</si>
  <si>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</si>
  <si>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</si>
  <si>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</si>
  <si>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</si>
  <si>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</si>
  <si>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</si>
  <si>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</si>
  <si>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</si>
  <si>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</si>
  <si>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</si>
  <si>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</si>
  <si>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</si>
  <si>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</si>
  <si>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</si>
  <si>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</si>
  <si>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</si>
  <si>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</si>
  <si>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</si>
  <si>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</si>
  <si>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</si>
  <si>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</si>
  <si>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</si>
  <si>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</si>
  <si>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</si>
  <si>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</si>
  <si>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</si>
  <si>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</si>
  <si>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</si>
  <si>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</si>
  <si>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</si>
  <si>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</si>
  <si>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</si>
  <si>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</si>
  <si>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</si>
  <si>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</si>
  <si>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</si>
  <si>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</si>
  <si>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</si>
  <si>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</si>
  <si>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</si>
  <si>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</si>
  <si>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</si>
  <si>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</si>
  <si>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</si>
  <si>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</si>
  <si>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</si>
  <si>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</si>
  <si>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</si>
  <si>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</si>
  <si>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</si>
  <si>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</si>
  <si>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</si>
  <si>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</si>
  <si>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</si>
  <si>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</si>
  <si>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</si>
  <si>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</si>
  <si>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</si>
  <si>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</si>
  <si>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</si>
  <si>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</si>
  <si>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</si>
  <si>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</si>
  <si>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</si>
  <si>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</si>
  <si>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</si>
  <si>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</si>
  <si>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</si>
  <si>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</si>
  <si>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</si>
  <si>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</si>
  <si>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</si>
  <si>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</si>
  <si>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</si>
  <si>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</si>
  <si>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</si>
  <si>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</si>
  <si>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</si>
  <si>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</si>
  <si>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</si>
  <si>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</si>
  <si>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</si>
  <si>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</si>
  <si>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</si>
  <si>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</si>
  <si>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</si>
  <si>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</si>
  <si>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</si>
  <si>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</si>
  <si>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</si>
  <si>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</si>
  <si>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</si>
  <si>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</si>
  <si>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</si>
  <si>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</si>
  <si>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</si>
  <si>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</si>
  <si>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</si>
  <si>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</si>
  <si>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</si>
  <si>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</si>
  <si>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</si>
  <si>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</si>
  <si>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</si>
  <si>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</si>
  <si>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</si>
  <si>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</si>
  <si>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</si>
  <si>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</si>
  <si>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</si>
  <si>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</si>
  <si>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</si>
  <si>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</si>
  <si>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</si>
  <si>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</si>
  <si>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</si>
  <si>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</si>
  <si>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</si>
  <si>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</si>
  <si>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</si>
  <si>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</si>
  <si>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</si>
  <si>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</si>
  <si>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</si>
  <si>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</si>
  <si>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</si>
  <si>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</si>
  <si>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</si>
  <si>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</si>
  <si>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</si>
  <si>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</si>
  <si>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</si>
  <si>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</si>
  <si>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</si>
  <si>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</si>
  <si>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</si>
  <si>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</si>
  <si>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</si>
  <si>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</si>
  <si>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</si>
  <si>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</si>
  <si>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</si>
  <si>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</si>
  <si>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</si>
  <si>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</si>
  <si>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</si>
  <si>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</si>
  <si>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</si>
  <si>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</si>
  <si>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</si>
  <si>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</si>
  <si>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</si>
  <si>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</si>
  <si>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</si>
  <si>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</si>
  <si>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</si>
  <si>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</si>
  <si>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</si>
  <si>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</si>
  <si>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</si>
  <si>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</si>
  <si>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</si>
  <si>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</si>
  <si>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</si>
  <si>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</si>
  <si>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</si>
  <si>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</si>
  <si>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</si>
  <si>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</si>
  <si>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</si>
  <si>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</si>
  <si>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</si>
  <si>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</si>
  <si>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</si>
  <si>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</si>
  <si>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</si>
  <si>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</si>
  <si>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</si>
  <si>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</si>
  <si>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</si>
  <si>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</si>
  <si>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</si>
  <si>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</si>
  <si>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</si>
  <si>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</si>
  <si>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</si>
  <si>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</si>
  <si>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</si>
  <si>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</si>
  <si>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</si>
  <si>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</si>
  <si>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</si>
  <si>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</si>
  <si>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</si>
  <si>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</si>
  <si>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</si>
  <si>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</si>
  <si>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</si>
  <si>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</si>
  <si>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</si>
  <si>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</si>
  <si>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</si>
  <si>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</si>
  <si>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</si>
  <si>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</si>
  <si>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</si>
  <si>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</si>
  <si>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</si>
  <si>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</si>
  <si>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</si>
  <si>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</si>
  <si>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</si>
  <si>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</si>
  <si>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</si>
  <si>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</si>
  <si>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</si>
  <si>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</si>
  <si>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</si>
  <si>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</si>
  <si>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</si>
  <si>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</si>
  <si>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</si>
  <si>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</si>
  <si>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</si>
  <si>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</si>
  <si>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</si>
  <si>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</si>
  <si>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</si>
  <si>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</si>
  <si>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</si>
  <si>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</si>
  <si>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</si>
  <si>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</si>
  <si>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</si>
  <si>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</si>
  <si>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</si>
  <si>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</si>
  <si>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</si>
  <si>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</si>
  <si>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</si>
  <si>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</si>
  <si>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</si>
  <si>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</si>
  <si>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</si>
  <si>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</si>
  <si>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</si>
  <si>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</si>
  <si>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</si>
  <si>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</si>
  <si>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</si>
  <si>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</si>
  <si>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</si>
  <si>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</si>
  <si>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</si>
  <si>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</si>
  <si>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</si>
  <si>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</si>
  <si>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</si>
  <si>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</si>
  <si>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</si>
  <si>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</si>
  <si>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</si>
  <si>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</si>
  <si>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</si>
  <si>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</si>
  <si>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</si>
  <si>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</si>
  <si>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</si>
  <si>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</si>
  <si>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</si>
  <si>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</si>
  <si>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</si>
  <si>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</si>
  <si>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</si>
  <si>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</si>
  <si>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</si>
  <si>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</si>
  <si>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</si>
  <si>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</si>
  <si>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</si>
  <si>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</si>
  <si>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</si>
  <si>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</si>
  <si>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</si>
  <si>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</si>
  <si>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</si>
  <si>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</si>
  <si>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</si>
  <si>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</si>
  <si>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</si>
  <si>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</si>
  <si>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</si>
  <si>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</si>
  <si>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</si>
  <si>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</si>
  <si>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</si>
  <si>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</si>
  <si>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</si>
  <si>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</si>
  <si>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</si>
  <si>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</si>
  <si>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</si>
  <si>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</si>
  <si>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</si>
  <si>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</si>
  <si>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</si>
  <si>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</si>
  <si>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</si>
  <si>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</si>
  <si>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</si>
  <si>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</si>
  <si>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</si>
  <si>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</si>
  <si>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</si>
  <si>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</si>
  <si>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</si>
  <si>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</si>
  <si>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</si>
  <si>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</si>
  <si>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</si>
  <si>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</si>
  <si>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</si>
  <si>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</si>
  <si>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</si>
  <si>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</si>
  <si>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</si>
  <si>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</si>
  <si>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</si>
  <si>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</si>
  <si>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</si>
  <si>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</si>
  <si>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</si>
  <si>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</si>
  <si>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</si>
  <si>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</si>
  <si>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</si>
  <si>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</si>
  <si>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</si>
  <si>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</si>
  <si>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</si>
  <si>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</si>
  <si>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</si>
  <si>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</si>
  <si>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</si>
  <si>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</si>
  <si>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</si>
  <si>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</si>
  <si>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</si>
  <si>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</si>
  <si>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</si>
  <si>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</si>
  <si>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</si>
  <si>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</si>
  <si>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</si>
  <si>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</si>
  <si>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</si>
  <si>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</si>
  <si>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</si>
  <si>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</si>
  <si>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</si>
  <si>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</si>
  <si>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</si>
  <si>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</si>
  <si>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</si>
  <si>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</si>
  <si>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</si>
  <si>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</si>
  <si>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</si>
  <si>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</si>
  <si>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</si>
  <si>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</si>
  <si>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</si>
  <si>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</si>
  <si>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</si>
  <si>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</si>
  <si>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</si>
  <si>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</si>
  <si>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</si>
  <si>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</si>
  <si>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</si>
  <si>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</si>
  <si>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</si>
  <si>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</si>
  <si>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</si>
  <si>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</si>
  <si>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</si>
  <si>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</si>
  <si>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</si>
  <si>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</si>
  <si>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</si>
  <si>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</si>
  <si>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</si>
  <si>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</si>
  <si>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</si>
  <si>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</si>
  <si>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</si>
  <si>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</si>
  <si>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</si>
  <si>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</si>
  <si>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</si>
  <si>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</si>
  <si>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</si>
  <si>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</si>
  <si>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</si>
  <si>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</si>
  <si>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</si>
  <si>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</si>
  <si>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</si>
  <si>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</si>
  <si>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</si>
  <si>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</si>
  <si>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</si>
  <si>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</si>
  <si>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</si>
  <si>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</si>
  <si>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</si>
  <si>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</si>
  <si>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</si>
  <si>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</si>
  <si>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</si>
  <si>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</si>
  <si>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</si>
  <si>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</si>
  <si>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</si>
  <si>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</si>
  <si>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</si>
  <si>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</si>
  <si>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</si>
  <si>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</si>
  <si>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</si>
  <si>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</si>
  <si>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</si>
  <si>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</si>
  <si>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</si>
  <si>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</si>
  <si>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</si>
  <si>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</si>
  <si>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</si>
  <si>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</si>
  <si>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</si>
  <si>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</si>
  <si>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</si>
  <si>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</si>
  <si>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</si>
  <si>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</si>
  <si>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</si>
  <si>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</si>
  <si>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</si>
  <si>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</si>
  <si>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</si>
  <si>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</si>
  <si>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</si>
  <si>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</si>
  <si>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</si>
  <si>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</si>
  <si>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</si>
  <si>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</si>
  <si>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</si>
  <si>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</si>
  <si>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</si>
  <si>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</si>
  <si>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</si>
  <si>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</si>
  <si>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</si>
  <si>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</si>
  <si>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</si>
  <si>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</si>
  <si>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</si>
  <si>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</si>
  <si>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</si>
  <si>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</si>
  <si>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</si>
  <si>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</si>
  <si>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</si>
  <si>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</si>
  <si>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</si>
  <si>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</si>
  <si>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</si>
  <si>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</si>
  <si>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</si>
  <si>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</si>
  <si>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</si>
  <si>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</si>
  <si>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</si>
  <si>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</si>
  <si>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</si>
  <si>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</si>
  <si>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</si>
  <si>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</si>
  <si>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</si>
  <si>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</si>
  <si>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</si>
  <si>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</si>
  <si>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</si>
  <si>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</si>
  <si>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</si>
  <si>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</si>
  <si>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</si>
  <si>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</si>
  <si>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</si>
  <si>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</si>
  <si>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</si>
  <si>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</si>
  <si>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</si>
  <si>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</si>
  <si>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</si>
  <si>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</si>
  <si>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</si>
  <si>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</si>
  <si>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</si>
  <si>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</si>
  <si>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</si>
  <si>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</si>
  <si>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</si>
  <si>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</si>
  <si>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</si>
  <si>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</si>
  <si>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</si>
  <si>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</si>
  <si>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</si>
  <si>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</si>
  <si>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</si>
  <si>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</si>
  <si>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</si>
  <si>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</si>
  <si>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</si>
  <si>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</si>
  <si>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</si>
  <si>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</si>
  <si>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</si>
  <si>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</si>
  <si>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</si>
  <si>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</si>
  <si>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</si>
  <si>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</si>
  <si>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</si>
  <si>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</si>
  <si>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</si>
  <si>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</si>
  <si>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</si>
  <si>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</si>
  <si>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</si>
  <si>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</si>
  <si>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</si>
  <si>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</si>
  <si>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</si>
  <si>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</si>
  <si>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</si>
  <si>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</si>
  <si>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</si>
  <si>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</si>
  <si>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</si>
  <si>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</si>
  <si>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</si>
  <si>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</si>
  <si>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</si>
  <si>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</si>
  <si>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</si>
  <si>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</si>
  <si>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</si>
  <si>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</si>
  <si>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</si>
  <si>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</si>
  <si>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</si>
  <si>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</si>
  <si>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</si>
  <si>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</si>
  <si>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</si>
  <si>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</si>
  <si>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</si>
  <si>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</si>
  <si>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</si>
  <si>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</si>
  <si>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</si>
  <si>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</si>
  <si>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</si>
  <si>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</si>
  <si>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</si>
  <si>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</si>
  <si>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</si>
  <si>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</si>
  <si>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</si>
  <si>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</si>
  <si>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</si>
  <si>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</si>
  <si>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</si>
  <si>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</si>
  <si>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</si>
  <si>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</si>
  <si>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</si>
  <si>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</si>
  <si>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</si>
  <si>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</si>
  <si>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</si>
  <si>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</si>
  <si>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</si>
  <si>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</si>
  <si>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</si>
  <si>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</si>
  <si>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</si>
  <si>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</si>
  <si>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</si>
  <si>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</si>
  <si>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</si>
  <si>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</si>
  <si>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</si>
  <si>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</si>
  <si>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</si>
  <si>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</si>
  <si>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</si>
  <si>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</si>
  <si>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</si>
  <si>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</si>
  <si>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</si>
  <si>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</si>
  <si>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</si>
  <si>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</si>
  <si>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</si>
  <si>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</si>
  <si>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</si>
  <si>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</si>
  <si>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</si>
  <si>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</si>
  <si>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</si>
  <si>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</si>
  <si>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</si>
  <si>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</si>
  <si>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</si>
  <si>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</si>
  <si>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</si>
  <si>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</si>
  <si>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</si>
  <si>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</si>
  <si>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</si>
  <si>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</si>
  <si>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</si>
  <si>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</si>
  <si>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</si>
  <si>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</si>
  <si>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</si>
  <si>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</si>
  <si>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</si>
  <si>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</si>
  <si>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</si>
  <si>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</si>
  <si>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</si>
  <si>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</si>
  <si>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</si>
  <si>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</si>
  <si>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</si>
  <si>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</si>
  <si>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</si>
  <si>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</si>
  <si>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</si>
  <si>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</si>
  <si>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</si>
  <si>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</si>
  <si>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</si>
  <si>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</si>
  <si>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</si>
  <si>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</si>
  <si>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</si>
  <si>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</si>
  <si>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</si>
  <si>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</si>
  <si>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</si>
  <si>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</si>
  <si>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</si>
  <si>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</si>
  <si>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</si>
  <si>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</si>
  <si>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</si>
  <si>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</si>
  <si>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</si>
  <si>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</si>
  <si>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</si>
  <si>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</si>
  <si>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</si>
  <si>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</si>
  <si>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</si>
  <si>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</si>
  <si>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</si>
  <si>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</si>
  <si>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</si>
  <si>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</si>
  <si>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</si>
  <si>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</si>
  <si>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</si>
  <si>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</si>
  <si>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</si>
  <si>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</si>
  <si>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</si>
  <si>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</si>
  <si>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</si>
  <si>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</si>
  <si>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</si>
  <si>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</si>
  <si>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</si>
  <si>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</si>
  <si>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</si>
  <si>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</si>
  <si>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</si>
  <si>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</si>
  <si>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</si>
  <si>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</si>
  <si>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</si>
  <si>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</si>
  <si>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</si>
  <si>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</si>
  <si>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</si>
  <si>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</si>
  <si>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</si>
  <si>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</si>
  <si>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</si>
  <si>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</si>
  <si>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</si>
  <si>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</si>
  <si>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</si>
  <si>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</si>
  <si>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</si>
  <si>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</si>
  <si>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</si>
  <si>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</si>
  <si>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</si>
  <si>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</si>
  <si>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</si>
  <si>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</si>
  <si>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</si>
  <si>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</si>
  <si>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</si>
  <si>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</si>
  <si>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</si>
  <si>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</si>
  <si>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</si>
  <si>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</si>
  <si>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</si>
  <si>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</si>
  <si>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</si>
  <si>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</si>
  <si>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</si>
  <si>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</si>
  <si>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</si>
  <si>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</si>
  <si>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</si>
  <si>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</si>
  <si>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</si>
  <si>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</si>
  <si>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</si>
  <si>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</si>
  <si>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</si>
  <si>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</si>
  <si>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</si>
  <si>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</si>
  <si>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</si>
  <si>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</si>
  <si>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</si>
  <si>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</si>
  <si>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</si>
  <si>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</si>
  <si>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</si>
  <si>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</si>
  <si>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</si>
  <si>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</si>
  <si>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</si>
  <si>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</si>
  <si>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</si>
  <si>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</si>
  <si>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</si>
  <si>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</si>
  <si>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</si>
  <si>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</si>
  <si>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</si>
  <si>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</si>
  <si>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</si>
  <si>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</si>
  <si>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</si>
  <si>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</si>
  <si>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</si>
  <si>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</si>
  <si>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</si>
  <si>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</si>
  <si>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</si>
  <si>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</si>
  <si>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</si>
  <si>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</si>
  <si>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</si>
  <si>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</si>
  <si>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</si>
  <si>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</si>
  <si>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</si>
  <si>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</si>
  <si>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</si>
  <si>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</si>
  <si>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</si>
  <si>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</si>
  <si>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</si>
  <si>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</si>
  <si>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</si>
  <si>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</si>
  <si>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</si>
  <si>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</si>
  <si>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</si>
  <si>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</si>
  <si>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</si>
  <si>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</si>
  <si>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</si>
  <si>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</si>
  <si>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</si>
  <si>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</si>
  <si>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</si>
  <si>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</si>
  <si>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</si>
  <si>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</si>
  <si>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</si>
  <si>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</si>
  <si>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</si>
  <si>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</si>
  <si>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</si>
  <si>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</si>
  <si>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</si>
  <si>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</si>
  <si>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</si>
  <si>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</si>
  <si>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</si>
  <si>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</si>
  <si>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</si>
  <si>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</si>
  <si>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</si>
  <si>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</si>
  <si>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</si>
  <si>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</si>
  <si>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</si>
  <si>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</si>
  <si>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</si>
  <si>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</si>
  <si>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</si>
  <si>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</si>
  <si>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</si>
  <si>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</si>
  <si>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</si>
  <si>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</si>
  <si>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</si>
  <si>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</si>
  <si>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</si>
  <si>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</si>
  <si>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</si>
  <si>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</si>
  <si>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</si>
  <si>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</si>
  <si>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</si>
  <si>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</si>
  <si>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</si>
  <si>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</si>
  <si>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</si>
  <si>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</si>
  <si>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</si>
  <si>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</si>
  <si>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</si>
  <si>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</si>
  <si>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</si>
  <si>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</si>
  <si>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</si>
  <si>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</si>
  <si>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</si>
  <si>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</si>
  <si>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</si>
  <si>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</si>
  <si>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</si>
  <si>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</si>
  <si>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</si>
  <si>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</si>
  <si>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</si>
  <si>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</si>
  <si>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</si>
  <si>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</si>
  <si>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</si>
  <si>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</si>
  <si>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</si>
  <si>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</si>
  <si>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</si>
  <si>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</si>
  <si>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</si>
  <si>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</si>
  <si>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</si>
  <si>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</si>
  <si>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</si>
  <si>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</si>
  <si>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</si>
  <si>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</si>
  <si>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</si>
  <si>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</si>
  <si>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</si>
  <si>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</si>
  <si>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</si>
  <si>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</si>
  <si>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</si>
  <si>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</si>
  <si>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</si>
  <si>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</si>
  <si>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</si>
  <si>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</si>
  <si>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</si>
  <si>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</si>
  <si>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</si>
  <si>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</si>
  <si>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</si>
  <si>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</si>
  <si>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</si>
  <si>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</si>
  <si>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</si>
  <si>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</si>
  <si>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</si>
  <si>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</si>
  <si>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</si>
  <si>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</si>
  <si>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</si>
  <si>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</si>
  <si>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</si>
  <si>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</si>
  <si>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</si>
  <si>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</si>
  <si>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</si>
  <si>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</si>
  <si>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</si>
  <si>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</si>
  <si>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</si>
  <si>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</si>
  <si>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</si>
  <si>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</si>
  <si>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</si>
  <si>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</si>
  <si>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</si>
  <si>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</si>
  <si>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</si>
  <si>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</si>
  <si>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</si>
  <si>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</si>
  <si>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</si>
  <si>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</si>
  <si>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</si>
  <si>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</si>
  <si>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</si>
  <si>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</si>
  <si>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</si>
  <si>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</si>
  <si>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</si>
  <si>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</si>
  <si>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</si>
  <si>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</si>
  <si>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</si>
  <si>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</si>
  <si>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</si>
  <si>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</si>
  <si>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</si>
  <si>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</si>
  <si>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</si>
  <si>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</si>
  <si>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</si>
  <si>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</si>
  <si>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</si>
  <si>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</si>
  <si>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</si>
  <si>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</si>
  <si>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</si>
  <si>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</si>
  <si>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</si>
  <si>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</si>
  <si>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</si>
  <si>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</si>
  <si>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</si>
  <si>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</si>
  <si>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</si>
  <si>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</si>
  <si>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</si>
  <si>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</si>
  <si>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</si>
  <si>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</si>
  <si>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</si>
  <si>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</si>
  <si>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</si>
  <si>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</si>
  <si>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</si>
  <si>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</si>
  <si>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</si>
  <si>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</si>
  <si>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</si>
  <si>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</si>
  <si>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</si>
  <si>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</si>
  <si>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</si>
  <si>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</si>
  <si>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</si>
  <si>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</si>
  <si>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</si>
  <si>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</si>
  <si>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</si>
  <si>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</si>
  <si>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</si>
  <si>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</si>
  <si>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</si>
  <si>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</si>
  <si>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</si>
  <si>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</si>
  <si>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</si>
  <si>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</si>
  <si>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</si>
  <si>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</si>
  <si>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</si>
  <si>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</si>
  <si>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</si>
  <si>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</si>
  <si>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</si>
  <si>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</si>
  <si>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</si>
  <si>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</si>
  <si>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</si>
  <si>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</si>
  <si>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</si>
  <si>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</si>
  <si>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</si>
  <si>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</si>
  <si>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</si>
  <si>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</si>
  <si>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</si>
  <si>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</si>
  <si>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</si>
  <si>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</si>
  <si>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</si>
  <si>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</si>
  <si>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</si>
  <si>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</si>
  <si>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</si>
  <si>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</si>
  <si>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</si>
  <si>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</si>
  <si>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</si>
  <si>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</si>
  <si>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</si>
  <si>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</si>
  <si>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</si>
  <si>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</si>
  <si>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</si>
  <si>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</si>
  <si>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</si>
  <si>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</si>
  <si>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</si>
  <si>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</si>
  <si>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</si>
  <si>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</si>
  <si>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</si>
  <si>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</si>
  <si>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</si>
  <si>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</si>
  <si>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</si>
  <si>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</si>
  <si>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</si>
  <si>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</si>
  <si>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</si>
  <si>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</si>
  <si>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</si>
  <si>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</si>
  <si>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</si>
  <si>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</si>
  <si>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</si>
  <si>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</si>
  <si>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</si>
  <si>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</si>
  <si>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</si>
  <si>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</si>
  <si>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</si>
  <si>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</si>
  <si>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</si>
  <si>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</si>
  <si>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</si>
  <si>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</si>
  <si>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</si>
  <si>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</si>
  <si>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</si>
  <si>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</si>
  <si>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</si>
  <si>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</si>
  <si>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</si>
  <si>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</si>
  <si>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</si>
  <si>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</si>
  <si>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</si>
  <si>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</si>
  <si>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</si>
  <si>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</si>
  <si>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</si>
  <si>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</si>
  <si>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</si>
  <si>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</si>
  <si>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</si>
  <si>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</si>
  <si>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</si>
  <si>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</si>
  <si>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</si>
  <si>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</si>
  <si>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</si>
  <si>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</si>
  <si>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</si>
  <si>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</si>
  <si>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</si>
  <si>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</si>
  <si>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</si>
  <si>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</si>
  <si>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</si>
  <si>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</si>
  <si>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</si>
  <si>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</si>
  <si>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</si>
  <si>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</si>
  <si>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</si>
  <si>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</si>
  <si>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</si>
  <si>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</si>
  <si>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</si>
  <si>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</si>
  <si>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</si>
  <si>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</si>
  <si>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</si>
  <si>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</si>
  <si>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</si>
  <si>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</si>
  <si>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</si>
  <si>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</si>
  <si>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</si>
  <si>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</si>
  <si>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</si>
  <si>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</si>
  <si>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</si>
  <si>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</si>
  <si>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</si>
  <si>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</si>
  <si>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</si>
  <si>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</si>
  <si>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</si>
  <si>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</si>
  <si>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</si>
  <si>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</si>
  <si>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</si>
  <si>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</si>
  <si>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</si>
  <si>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</si>
  <si>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</si>
  <si>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</si>
  <si>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</si>
  <si>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</si>
  <si>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</si>
  <si>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</si>
  <si>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</si>
  <si>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</si>
  <si>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</si>
  <si>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</si>
  <si>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</si>
  <si>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</si>
  <si>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</si>
  <si>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</si>
  <si>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</si>
  <si>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</si>
  <si>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</si>
  <si>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</si>
  <si>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</si>
  <si>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</si>
  <si>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</si>
  <si>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</si>
  <si>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</si>
  <si>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</si>
  <si>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</si>
  <si>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</si>
  <si>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</si>
  <si>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</si>
  <si>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</si>
  <si>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</si>
  <si>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</si>
  <si>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</si>
  <si>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</si>
  <si>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</si>
  <si>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</si>
  <si>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</si>
  <si>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</si>
  <si>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</si>
  <si>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</si>
  <si>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</si>
  <si>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</si>
  <si>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</si>
  <si>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</si>
  <si>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</si>
  <si>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</si>
  <si>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</si>
  <si>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</si>
  <si>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</si>
  <si>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</si>
  <si>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</si>
  <si>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</si>
  <si>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</si>
  <si>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</si>
  <si>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</si>
  <si>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</si>
  <si>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</si>
  <si>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</si>
  <si>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</si>
  <si>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</si>
  <si>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</si>
  <si>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</si>
  <si>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</si>
  <si>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</si>
  <si>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</si>
  <si>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</si>
  <si>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</si>
  <si>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</si>
  <si>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</si>
  <si>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</si>
  <si>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</si>
  <si>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</si>
  <si>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</si>
  <si>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</si>
  <si>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</si>
  <si>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</si>
  <si>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</si>
  <si>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</si>
  <si>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</si>
  <si>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</si>
  <si>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</si>
  <si>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</si>
  <si>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</si>
  <si>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</si>
  <si>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</si>
  <si>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</si>
  <si>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</si>
  <si>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</si>
  <si>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</si>
  <si>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</si>
  <si>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</si>
  <si>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</si>
  <si>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</si>
  <si>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</si>
  <si>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</si>
  <si>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</si>
  <si>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</si>
  <si>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</si>
  <si>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</si>
  <si>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</si>
  <si>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</si>
  <si>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</si>
  <si>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</si>
  <si>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</si>
  <si>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</si>
  <si>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</si>
  <si>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</si>
  <si>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</si>
  <si>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</si>
  <si>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</si>
  <si>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</si>
  <si>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</si>
  <si>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</si>
  <si>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</si>
  <si>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</si>
  <si>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</si>
  <si>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</si>
  <si>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</si>
  <si>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</si>
  <si>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</si>
  <si>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</si>
  <si>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</si>
  <si>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</si>
  <si>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</si>
  <si>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</si>
  <si>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</si>
  <si>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</si>
  <si>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</si>
  <si>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</si>
  <si>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</si>
  <si>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</si>
  <si>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</si>
  <si>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</si>
  <si>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</si>
  <si>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</si>
  <si>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</si>
  <si>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</si>
  <si>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</si>
  <si>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</si>
  <si>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</si>
  <si>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</si>
  <si>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</si>
  <si>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</si>
  <si>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</si>
  <si>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</si>
  <si>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</si>
  <si>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</si>
  <si>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</si>
  <si>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</si>
  <si>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</si>
  <si>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</si>
  <si>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</si>
  <si>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</si>
  <si>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</si>
  <si>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</si>
  <si>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</si>
  <si>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</si>
  <si>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</si>
  <si>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</si>
  <si>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</si>
  <si>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</si>
  <si>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</si>
  <si>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</si>
  <si>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</si>
  <si>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</si>
  <si>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</si>
  <si>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</si>
  <si>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</si>
  <si>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</si>
  <si>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</si>
  <si>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</si>
  <si>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</si>
  <si>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</si>
  <si>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</si>
  <si>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</si>
  <si>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</si>
  <si>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</si>
  <si>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</si>
  <si>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</si>
  <si>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</si>
  <si>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</si>
  <si>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</si>
  <si>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</si>
  <si>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</si>
  <si>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</si>
  <si>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</si>
  <si>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</si>
  <si>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</si>
  <si>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</si>
  <si>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</si>
  <si>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</si>
  <si>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</si>
  <si>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</si>
  <si>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</si>
  <si>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</si>
  <si>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</si>
  <si>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</si>
  <si>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</si>
  <si>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</si>
  <si>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</si>
  <si>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</si>
  <si>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</si>
  <si>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</si>
  <si>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</si>
  <si>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</si>
  <si>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</si>
  <si>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</si>
  <si>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</si>
  <si>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</si>
  <si>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</si>
  <si>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</si>
  <si>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</si>
  <si>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</si>
  <si>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</si>
  <si>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</si>
  <si>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</si>
  <si>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</si>
  <si>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</si>
  <si>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</si>
  <si>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</si>
  <si>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</si>
  <si>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</si>
  <si>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</si>
  <si>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</si>
  <si>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</si>
  <si>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</si>
  <si>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</si>
  <si>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</si>
  <si>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</si>
  <si>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</si>
  <si>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</si>
  <si>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</si>
  <si>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</si>
  <si>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</si>
  <si>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</si>
  <si>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</si>
  <si>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</si>
  <si>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</si>
  <si>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</si>
  <si>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</si>
  <si>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</si>
  <si>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</si>
  <si>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</si>
  <si>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</si>
  <si>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</si>
  <si>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</si>
  <si>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</si>
  <si>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</si>
  <si>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</si>
  <si>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</si>
  <si>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</si>
  <si>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</si>
  <si>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</si>
  <si>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</si>
  <si>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</si>
  <si>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</si>
  <si>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</si>
  <si>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</si>
  <si>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</si>
  <si>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</si>
  <si>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</si>
  <si>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</si>
  <si>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</si>
  <si>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</si>
  <si>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</si>
  <si>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</si>
  <si>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</si>
  <si>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</si>
  <si>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</si>
  <si>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</si>
  <si>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</si>
  <si>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</si>
  <si>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</si>
  <si>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</si>
  <si>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</si>
  <si>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</si>
  <si>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</si>
  <si>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</si>
  <si>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</si>
  <si>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</si>
  <si>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</si>
  <si>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</si>
  <si>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</si>
  <si>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</si>
  <si>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</si>
  <si>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</si>
  <si>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</si>
  <si>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</si>
  <si>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</si>
  <si>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</si>
  <si>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</si>
  <si>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</si>
  <si>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</si>
  <si>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</si>
  <si>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</si>
  <si>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</si>
  <si>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</si>
  <si>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</si>
  <si>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</si>
  <si>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</si>
  <si>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</si>
  <si>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</si>
  <si>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</si>
  <si>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</si>
  <si>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</si>
  <si>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</si>
  <si>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</si>
  <si>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</si>
  <si>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</si>
  <si>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</si>
  <si>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</si>
  <si>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</si>
  <si>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</si>
  <si>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</si>
  <si>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</si>
  <si>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</si>
  <si>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</si>
  <si>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</si>
  <si>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</si>
  <si>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</si>
  <si>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</si>
  <si>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</si>
  <si>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</si>
  <si>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</si>
  <si>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</si>
  <si>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</si>
  <si>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</si>
  <si>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</si>
  <si>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</si>
  <si>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</si>
  <si>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</si>
  <si>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</si>
  <si>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</si>
  <si>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</si>
  <si>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</si>
  <si>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</si>
  <si>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</si>
  <si>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</si>
  <si>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</si>
  <si>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</si>
  <si>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</si>
  <si>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</si>
  <si>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</si>
  <si>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</si>
  <si>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</si>
  <si>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</si>
  <si>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</si>
  <si>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</si>
  <si>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</si>
  <si>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</si>
  <si>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</si>
  <si>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</si>
  <si>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</si>
  <si>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</si>
  <si>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</si>
  <si>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</si>
  <si>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</si>
  <si>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</si>
  <si>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</si>
  <si>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</si>
  <si>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</si>
  <si>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</si>
  <si>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</si>
  <si>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</si>
  <si>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</si>
  <si>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</si>
  <si>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</si>
  <si>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</si>
  <si>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</si>
  <si>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</si>
  <si>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</si>
  <si>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</si>
  <si>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</si>
  <si>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</si>
  <si>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</si>
  <si>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</si>
  <si>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</si>
  <si>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</si>
  <si>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</si>
  <si>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</si>
  <si>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</si>
  <si>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</si>
  <si>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</si>
  <si>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</si>
  <si>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</si>
  <si>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</si>
  <si>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</si>
  <si>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</si>
  <si>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</si>
  <si>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</si>
  <si>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</si>
  <si>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</si>
  <si>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</si>
  <si>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</si>
  <si>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</si>
  <si>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</si>
  <si>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</si>
  <si>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</si>
  <si>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</si>
  <si>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</si>
  <si>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</si>
  <si>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</si>
  <si>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</si>
  <si>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</si>
  <si>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</si>
  <si>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</si>
  <si>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</si>
  <si>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</si>
  <si>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</si>
  <si>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</si>
  <si>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</si>
  <si>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</si>
  <si>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</si>
  <si>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</si>
  <si>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</si>
  <si>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</si>
  <si>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</si>
  <si>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</si>
  <si>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</si>
  <si>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</si>
  <si>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</si>
  <si>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</si>
  <si>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</si>
  <si>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</si>
  <si>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</si>
  <si>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</si>
  <si>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</si>
  <si>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</si>
  <si>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</si>
  <si>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</si>
  <si>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</si>
  <si>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</si>
  <si>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</si>
  <si>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</si>
  <si>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</si>
  <si>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</si>
  <si>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</si>
  <si>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</si>
  <si>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</si>
  <si>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</si>
  <si>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</si>
  <si>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</si>
  <si>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</si>
  <si>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</si>
  <si>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</si>
  <si>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</si>
  <si>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</si>
  <si>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</si>
  <si>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</si>
  <si>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</si>
  <si>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</si>
  <si>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</si>
  <si>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</si>
  <si>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</si>
  <si>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</si>
  <si>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</si>
  <si>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</si>
  <si>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</si>
  <si>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</si>
  <si>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</si>
  <si>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</si>
  <si>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</si>
  <si>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</si>
  <si>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</si>
  <si>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</si>
  <si>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</si>
  <si>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</si>
  <si>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</si>
  <si>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</si>
  <si>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</si>
  <si>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</si>
  <si>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</si>
  <si>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</si>
  <si>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</si>
  <si>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</si>
  <si>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</si>
  <si>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</si>
  <si>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</si>
  <si>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</si>
  <si>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</si>
  <si>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</si>
  <si>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</si>
  <si>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</si>
  <si>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</si>
  <si>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</si>
  <si>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</si>
  <si>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</si>
  <si>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</si>
  <si>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</si>
  <si>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</si>
  <si>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</si>
  <si>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</si>
  <si>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</si>
  <si>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</si>
  <si>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</si>
  <si>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</si>
  <si>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</si>
  <si>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</si>
  <si>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</si>
  <si>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</si>
  <si>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</si>
  <si>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</si>
  <si>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</si>
  <si>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</si>
  <si>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</si>
  <si>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</si>
  <si>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</si>
  <si>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</si>
  <si>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</si>
  <si>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</si>
  <si>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</si>
  <si>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</si>
  <si>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</si>
  <si>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</si>
  <si>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</si>
  <si>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</si>
  <si>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</si>
  <si>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</si>
  <si>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</si>
  <si>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</si>
  <si>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</si>
  <si>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</si>
  <si>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</si>
  <si>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</si>
  <si>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</si>
  <si>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</si>
  <si>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</si>
  <si>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</si>
  <si>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</si>
  <si>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</si>
  <si>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</si>
  <si>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</si>
  <si>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</si>
  <si>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</si>
  <si>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</si>
  <si>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</si>
  <si>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</si>
  <si>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</si>
  <si>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</si>
  <si>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</si>
  <si>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</si>
  <si>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</si>
  <si>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</si>
  <si>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</si>
  <si>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</si>
  <si>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</si>
  <si>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</si>
  <si>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</si>
  <si>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</si>
  <si>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</si>
  <si>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</si>
  <si>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</si>
  <si>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</si>
  <si>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</si>
  <si>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</si>
  <si>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</si>
  <si>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</si>
  <si>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</si>
  <si>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</si>
  <si>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</si>
  <si>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</si>
  <si>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</si>
  <si>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</si>
  <si>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</si>
  <si>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</si>
  <si>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</si>
  <si>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</si>
  <si>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</si>
  <si>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</si>
  <si>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</si>
  <si>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</si>
  <si>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</si>
  <si>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</si>
  <si>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</si>
  <si>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</si>
  <si>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</si>
  <si>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</si>
  <si>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</si>
  <si>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</si>
  <si>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</si>
  <si>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</si>
  <si>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</si>
  <si>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</si>
  <si>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</si>
  <si>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</si>
  <si>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</si>
  <si>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</si>
  <si>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</si>
  <si>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</si>
  <si>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</si>
  <si>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</si>
  <si>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</si>
  <si>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</si>
  <si>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</si>
  <si>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</si>
  <si>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</si>
  <si>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</si>
  <si>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</si>
  <si>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</si>
  <si>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</si>
  <si>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</si>
  <si>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</si>
  <si>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</si>
  <si>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</si>
  <si>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</si>
  <si>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</si>
  <si>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</si>
  <si>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</si>
  <si>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</si>
  <si>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</si>
  <si>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</si>
  <si>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</si>
  <si>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</si>
  <si>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</si>
  <si>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</si>
  <si>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</si>
  <si>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</si>
  <si>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</si>
  <si>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</si>
  <si>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</si>
  <si>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</si>
  <si>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</si>
  <si>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</si>
  <si>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</si>
  <si>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</si>
  <si>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</si>
  <si>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</si>
  <si>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</si>
  <si>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</si>
  <si>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</si>
  <si>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</si>
  <si>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</si>
  <si>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</si>
  <si>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</si>
  <si>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</si>
  <si>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</si>
  <si>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</si>
  <si>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</si>
  <si>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</si>
  <si>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</si>
  <si>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</si>
  <si>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</si>
  <si>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</si>
  <si>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</si>
  <si>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</si>
  <si>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</si>
  <si>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</si>
  <si>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</si>
  <si>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</si>
  <si>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</si>
  <si>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</si>
  <si>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</si>
  <si>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</si>
  <si>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</si>
  <si>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</si>
  <si>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</si>
  <si>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</si>
  <si>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</si>
  <si>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</si>
  <si>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</si>
  <si>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</si>
  <si>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</si>
  <si>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</si>
  <si>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</si>
  <si>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</si>
  <si>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</si>
  <si>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</si>
  <si>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</si>
  <si>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</si>
  <si>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</si>
  <si>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</si>
  <si>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</si>
  <si>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</si>
  <si>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</si>
  <si>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</si>
  <si>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</si>
  <si>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</si>
  <si>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</si>
  <si>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</si>
  <si>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</si>
  <si>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</si>
  <si>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</si>
  <si>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</si>
  <si>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</si>
  <si>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</si>
  <si>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</si>
  <si>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</si>
  <si>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</si>
  <si>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</si>
  <si>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</si>
  <si>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</si>
  <si>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</si>
  <si>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</si>
  <si>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</si>
  <si>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</si>
  <si>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</si>
  <si>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</si>
  <si>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</si>
  <si>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</si>
  <si>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</si>
  <si>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</si>
  <si>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</si>
  <si>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</si>
  <si>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</si>
  <si>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</si>
  <si>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</si>
  <si>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</si>
  <si>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</si>
  <si>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</si>
  <si>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</si>
  <si>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</si>
  <si>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</si>
  <si>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</si>
  <si>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</si>
  <si>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</si>
  <si>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</si>
  <si>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</si>
  <si>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</si>
  <si>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</si>
  <si>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</si>
  <si>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</si>
  <si>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</si>
  <si>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</si>
  <si>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</si>
  <si>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</si>
  <si>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</si>
  <si>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</si>
  <si>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</si>
  <si>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</si>
  <si>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</si>
  <si>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</si>
  <si>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</si>
  <si>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</si>
  <si>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</si>
  <si>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</si>
  <si>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</si>
  <si>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</si>
  <si>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</si>
  <si>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</si>
  <si>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</si>
  <si>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</si>
  <si>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</si>
  <si>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</si>
  <si>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</si>
  <si>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</si>
  <si>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</si>
  <si>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</si>
  <si>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</si>
  <si>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</si>
  <si>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</si>
  <si>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</si>
  <si>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</si>
  <si>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</si>
  <si>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</si>
  <si>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</si>
  <si>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</si>
  <si>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</si>
  <si>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</si>
  <si>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</si>
  <si>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</si>
  <si>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</si>
  <si>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</si>
  <si>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</si>
  <si>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</si>
  <si>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</si>
  <si>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</si>
  <si>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</si>
  <si>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</si>
  <si>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</si>
  <si>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</si>
  <si>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</si>
  <si>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</si>
  <si>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</si>
  <si>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</si>
  <si>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</si>
  <si>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</si>
  <si>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</si>
  <si>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</si>
  <si>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</si>
  <si>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</si>
  <si>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</si>
  <si>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</si>
  <si>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</si>
  <si>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</si>
  <si>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</si>
  <si>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</si>
  <si>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</si>
  <si>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</si>
  <si>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</si>
  <si>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</si>
  <si>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</si>
  <si>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</si>
  <si>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</si>
  <si>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</si>
  <si>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</si>
  <si>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</si>
  <si>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</si>
  <si>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</si>
  <si>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</si>
  <si>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</si>
  <si>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</si>
  <si>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</si>
  <si>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</si>
  <si>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</si>
  <si>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</si>
  <si>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</si>
  <si>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</si>
  <si>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</si>
  <si>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</si>
  <si>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</si>
  <si>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</si>
  <si>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</si>
  <si>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</si>
  <si>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</si>
  <si>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</si>
  <si>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</si>
  <si>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</si>
  <si>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</si>
  <si>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</si>
  <si>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</si>
  <si>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</si>
  <si>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</si>
  <si>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</si>
  <si>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</si>
  <si>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</si>
  <si>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</si>
  <si>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</si>
  <si>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</si>
  <si>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</si>
  <si>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</si>
  <si>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</si>
  <si>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</si>
  <si>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</si>
  <si>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</si>
  <si>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</si>
  <si>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</si>
  <si>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</si>
  <si>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</si>
  <si>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</si>
  <si>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</si>
  <si>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</si>
  <si>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</si>
  <si>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</si>
  <si>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</si>
  <si>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</si>
  <si>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</si>
  <si>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</si>
  <si>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</si>
  <si>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</si>
  <si>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</si>
  <si>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</si>
  <si>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</si>
  <si>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</si>
  <si>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</si>
  <si>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</si>
  <si>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</si>
  <si>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</si>
  <si>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</si>
  <si>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</si>
  <si>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</si>
  <si>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</si>
  <si>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</si>
  <si>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</si>
  <si>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</si>
  <si>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</si>
  <si>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</si>
  <si>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</si>
  <si>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</si>
  <si>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</si>
  <si>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</si>
  <si>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</si>
  <si>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</si>
  <si>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</si>
  <si>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</si>
  <si>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</si>
  <si>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</si>
  <si>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</si>
  <si>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</si>
  <si>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</si>
  <si>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</si>
  <si>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</si>
  <si>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</si>
  <si>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</si>
  <si>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</si>
  <si>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</si>
  <si>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</si>
  <si>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</si>
  <si>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</si>
  <si>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</si>
  <si>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</si>
  <si>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</si>
  <si>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</si>
  <si>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</si>
  <si>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</si>
  <si>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</si>
  <si>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</si>
  <si>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</si>
  <si>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</si>
  <si>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</si>
  <si>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</si>
  <si>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</si>
  <si>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</si>
  <si>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</si>
  <si>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</si>
  <si>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</si>
  <si>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</si>
  <si>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</si>
  <si>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</si>
  <si>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</si>
  <si>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</si>
  <si>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</si>
  <si>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</si>
  <si>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</si>
  <si>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</si>
  <si>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</si>
  <si>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</si>
  <si>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</si>
  <si>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</si>
  <si>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</si>
  <si>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</si>
  <si>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</si>
  <si>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</si>
  <si>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</si>
  <si>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</si>
  <si>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</si>
  <si>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</si>
  <si>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</si>
  <si>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</si>
  <si>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</si>
  <si>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</si>
  <si>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</si>
  <si>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</si>
  <si>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</si>
  <si>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</si>
  <si>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</si>
  <si>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</si>
  <si>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</si>
  <si>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</si>
  <si>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</si>
  <si>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</si>
  <si>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</si>
  <si>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</si>
  <si>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</si>
  <si>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</si>
  <si>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</si>
  <si>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</si>
  <si>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</si>
  <si>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</si>
  <si>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</si>
  <si>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</si>
  <si>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</si>
  <si>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</si>
  <si>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</si>
  <si>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</si>
  <si>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</si>
  <si>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</si>
  <si>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</si>
  <si>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</si>
  <si>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</si>
  <si>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</si>
  <si>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</si>
  <si>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</si>
  <si>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</si>
  <si>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</si>
  <si>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</si>
  <si>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</si>
  <si>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</si>
  <si>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</si>
  <si>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</si>
  <si>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</si>
  <si>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</si>
  <si>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</si>
  <si>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</si>
  <si>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</si>
  <si>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</si>
  <si>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</si>
  <si>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</si>
  <si>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</si>
  <si>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</si>
  <si>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</si>
  <si>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</si>
  <si>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</si>
  <si>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</si>
  <si>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</si>
  <si>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</si>
  <si>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</si>
  <si>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</si>
  <si>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</si>
  <si>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</si>
  <si>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</si>
  <si>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</si>
  <si>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</si>
  <si>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</si>
  <si>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</si>
  <si>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</si>
  <si>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</si>
  <si>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</si>
  <si>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</si>
  <si>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</si>
  <si>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</si>
  <si>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</si>
  <si>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</si>
  <si>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</si>
  <si>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</si>
  <si>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</si>
  <si>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</si>
  <si>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</si>
  <si>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</si>
  <si>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</si>
  <si>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</si>
  <si>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</si>
  <si>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</si>
  <si>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</si>
  <si>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</si>
  <si>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</si>
  <si>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</si>
  <si>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</si>
  <si>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</si>
  <si>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</si>
  <si>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</si>
  <si>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</si>
  <si>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</si>
  <si>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</si>
  <si>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</si>
  <si>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</si>
  <si>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</si>
  <si>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</si>
  <si>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</si>
  <si>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</si>
  <si>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</si>
  <si>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</si>
  <si>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</si>
  <si>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</si>
  <si>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</si>
  <si>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</si>
  <si>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</si>
  <si>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</si>
  <si>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</si>
  <si>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</si>
  <si>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</si>
  <si>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</si>
  <si>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</si>
  <si>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</si>
  <si>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</si>
  <si>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</si>
  <si>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</si>
  <si>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</si>
  <si>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</si>
  <si>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</si>
  <si>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</si>
  <si>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</si>
  <si>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</si>
  <si>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</si>
  <si>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</si>
  <si>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</si>
  <si>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</si>
  <si>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</si>
  <si>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</si>
  <si>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</si>
  <si>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</si>
  <si>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</si>
  <si>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</si>
  <si>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</si>
  <si>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</si>
  <si>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</si>
  <si>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</si>
  <si>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</si>
  <si>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</si>
  <si>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</si>
  <si>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</si>
  <si>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</si>
  <si>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</si>
  <si>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</si>
  <si>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</si>
  <si>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</si>
  <si>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</si>
  <si>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</si>
  <si>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</si>
  <si>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</si>
  <si>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</si>
  <si>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</si>
  <si>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</si>
  <si>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</si>
  <si>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</si>
  <si>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</si>
  <si>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</si>
  <si>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</si>
  <si>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</si>
  <si>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</si>
  <si>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</si>
  <si>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</si>
  <si>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</si>
  <si>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</si>
  <si>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</si>
  <si>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</si>
  <si>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</si>
  <si>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</si>
  <si>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</si>
  <si>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</si>
  <si>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</si>
  <si>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</si>
  <si>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</si>
  <si>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</si>
  <si>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</si>
  <si>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</si>
  <si>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</si>
  <si>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</si>
  <si>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</si>
  <si>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</si>
  <si>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</si>
  <si>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</si>
  <si>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</si>
  <si>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</si>
  <si>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</si>
  <si>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</si>
  <si>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</si>
  <si>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</si>
  <si>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</si>
  <si>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</si>
  <si>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</si>
  <si>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</si>
  <si>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</si>
  <si>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</si>
  <si>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</si>
  <si>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</si>
  <si>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</si>
  <si>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</si>
  <si>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</si>
  <si>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</si>
  <si>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</si>
  <si>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</si>
  <si>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</si>
  <si>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</si>
  <si>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</si>
  <si>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</si>
  <si>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</si>
  <si>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</si>
  <si>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</si>
  <si>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</si>
  <si>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</si>
  <si>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</si>
  <si>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</si>
  <si>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</si>
  <si>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</si>
  <si>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</si>
  <si>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</si>
  <si>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</si>
  <si>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</si>
  <si>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</si>
  <si>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</si>
  <si>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</si>
  <si>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</si>
  <si>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</si>
  <si>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</si>
  <si>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</si>
  <si>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</si>
  <si>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</si>
  <si>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</si>
  <si>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</si>
  <si>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</si>
  <si>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</si>
  <si>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</si>
  <si>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</si>
  <si>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</si>
  <si>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</si>
  <si>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</si>
  <si>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</si>
  <si>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</si>
  <si>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</si>
  <si>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</si>
  <si>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</si>
  <si>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</si>
  <si>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</si>
  <si>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</si>
  <si>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</si>
  <si>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</si>
  <si>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</si>
  <si>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</si>
  <si>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</si>
  <si>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</si>
  <si>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</si>
  <si>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</si>
  <si>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</si>
  <si>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</si>
  <si>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</si>
  <si>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</si>
  <si>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</si>
  <si>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</si>
  <si>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</si>
  <si>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</si>
  <si>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</si>
  <si>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</si>
  <si>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</si>
  <si>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</si>
  <si>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</si>
  <si>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</si>
  <si>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</si>
  <si>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</si>
  <si>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</si>
  <si>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</si>
  <si>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</si>
  <si>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</si>
  <si>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</si>
  <si>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</si>
  <si>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</si>
  <si>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</si>
  <si>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</si>
  <si>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</si>
  <si>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</si>
  <si>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</si>
  <si>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</si>
  <si>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</si>
  <si>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</si>
  <si>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</si>
  <si>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</si>
  <si>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</si>
  <si>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</si>
  <si>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</si>
  <si>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</si>
  <si>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</si>
  <si>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</si>
  <si>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</si>
  <si>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</si>
  <si>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</si>
  <si>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</si>
  <si>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</si>
  <si>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</si>
  <si>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</si>
  <si>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</si>
  <si>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</si>
  <si>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</si>
  <si>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</si>
  <si>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</si>
  <si>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</si>
  <si>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</si>
  <si>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</si>
  <si>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</si>
  <si>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</si>
  <si>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</si>
  <si>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</si>
  <si>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</si>
  <si>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</si>
  <si>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</si>
  <si>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</si>
  <si>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</si>
  <si>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</si>
  <si>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</si>
  <si>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</si>
  <si>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</si>
  <si>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</si>
  <si>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</si>
  <si>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</si>
  <si>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</si>
  <si>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</si>
  <si>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</si>
  <si>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</si>
  <si>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</si>
  <si>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</si>
  <si>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</si>
  <si>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</si>
  <si>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</si>
  <si>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</si>
  <si>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</si>
  <si>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</si>
  <si>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</si>
  <si>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</si>
  <si>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</si>
  <si>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</si>
  <si>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</si>
  <si>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</si>
  <si>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</si>
  <si>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</si>
  <si>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</si>
  <si>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</si>
  <si>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</si>
  <si>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</si>
  <si>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</si>
  <si>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</si>
  <si>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</si>
  <si>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</si>
  <si>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</si>
  <si>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</si>
  <si>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</si>
  <si>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</si>
  <si>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</si>
  <si>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</si>
  <si>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</si>
  <si>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</si>
  <si>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</si>
  <si>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</si>
  <si>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</si>
  <si>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</si>
  <si>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</si>
  <si>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</si>
  <si>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</si>
  <si>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</si>
  <si>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</si>
  <si>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</si>
  <si>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</si>
  <si>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</si>
  <si>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</si>
  <si>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</si>
  <si>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</si>
  <si>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</si>
  <si>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</si>
  <si>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</si>
  <si>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</si>
  <si>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</si>
  <si>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</si>
  <si>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</si>
  <si>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</si>
  <si>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</si>
  <si>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</si>
  <si>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</si>
  <si>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</si>
  <si>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</si>
  <si>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</si>
  <si>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</si>
  <si>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</si>
  <si>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</si>
  <si>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</si>
  <si>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</si>
  <si>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</si>
  <si>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</si>
  <si>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</si>
  <si>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</si>
  <si>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</si>
  <si>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</si>
  <si>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</si>
  <si>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</si>
  <si>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</si>
  <si>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</si>
  <si>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</si>
  <si>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</si>
  <si>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</si>
  <si>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</si>
  <si>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</si>
  <si>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</si>
  <si>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</si>
  <si>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</si>
  <si>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</si>
  <si>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</si>
  <si>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</si>
  <si>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</si>
  <si>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</si>
  <si>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</si>
  <si>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</si>
  <si>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</si>
  <si>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</si>
  <si>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</si>
  <si>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</si>
  <si>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</si>
  <si>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</si>
  <si>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</si>
  <si>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</si>
  <si>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</si>
  <si>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</si>
  <si>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</si>
  <si>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</si>
  <si>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</si>
  <si>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</si>
  <si>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</si>
  <si>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</si>
  <si>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</si>
  <si>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</si>
  <si>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</si>
  <si>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</si>
  <si>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</si>
  <si>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</si>
  <si>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</si>
  <si>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</si>
  <si>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</si>
  <si>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</si>
  <si>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</si>
  <si>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</si>
  <si>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</si>
  <si>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</si>
  <si>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</si>
  <si>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</si>
  <si>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</si>
  <si>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</si>
  <si>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</si>
  <si>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</si>
  <si>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</si>
  <si>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</si>
  <si>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</si>
  <si>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</si>
  <si>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</si>
  <si>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</si>
  <si>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</si>
  <si>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</si>
  <si>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</si>
  <si>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</si>
  <si>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</si>
  <si>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</si>
  <si>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</si>
  <si>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</si>
  <si>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</si>
  <si>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</si>
  <si>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</si>
  <si>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</si>
  <si>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</si>
  <si>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</si>
  <si>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</si>
  <si>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</si>
  <si>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</si>
  <si>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</si>
  <si>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</si>
  <si>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</si>
  <si>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</si>
  <si>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</si>
  <si>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</si>
  <si>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</si>
  <si>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</si>
  <si>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</si>
  <si>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</si>
  <si>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</si>
  <si>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</si>
  <si>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</si>
  <si>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</si>
  <si>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</si>
  <si>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</si>
  <si>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</si>
  <si>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</si>
  <si>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</si>
  <si>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</si>
  <si>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</si>
  <si>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</si>
  <si>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</si>
  <si>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</si>
  <si>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</si>
  <si>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</si>
  <si>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</si>
  <si>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</si>
  <si>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</si>
  <si>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</si>
  <si>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</si>
  <si>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</si>
  <si>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</si>
  <si>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</si>
  <si>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</si>
  <si>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</si>
  <si>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</si>
  <si>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</si>
  <si>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</si>
  <si>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</si>
  <si>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</si>
  <si>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</si>
  <si>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</si>
  <si>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</si>
  <si>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</si>
  <si>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</si>
  <si>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</si>
  <si>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</si>
  <si>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</si>
  <si>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</si>
  <si>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</si>
  <si>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</si>
  <si>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</si>
  <si>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</si>
  <si>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</si>
  <si>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</si>
  <si>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</si>
  <si>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</si>
  <si>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</si>
  <si>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</si>
  <si>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</si>
  <si>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</si>
  <si>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</si>
  <si>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</si>
  <si>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</si>
  <si>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</si>
  <si>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</si>
  <si>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</si>
  <si>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</si>
  <si>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</si>
  <si>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</si>
  <si>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</si>
  <si>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</si>
  <si>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</si>
  <si>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</si>
  <si>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</si>
  <si>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</si>
  <si>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</si>
  <si>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</si>
  <si>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</si>
  <si>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</si>
  <si>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</si>
  <si>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</si>
  <si>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</si>
  <si>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</si>
  <si>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</si>
  <si>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</si>
  <si>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</si>
  <si>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</si>
  <si>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</si>
  <si>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</si>
  <si>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</si>
  <si>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</si>
  <si>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</si>
  <si>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</si>
  <si>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</si>
  <si>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</si>
  <si>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</si>
  <si>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</si>
  <si>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</si>
  <si>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</si>
  <si>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</si>
  <si>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</si>
  <si>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</si>
  <si>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</si>
  <si>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</si>
  <si>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</si>
  <si>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</si>
  <si>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</si>
  <si>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</si>
  <si>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</si>
  <si>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</si>
  <si>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</si>
  <si>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</si>
  <si>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</si>
  <si>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</si>
  <si>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</si>
  <si>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</si>
  <si>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</si>
  <si>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</si>
  <si>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</si>
  <si>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</si>
  <si>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</si>
  <si>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</si>
  <si>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</si>
  <si>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</si>
  <si>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</si>
  <si>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</si>
  <si>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</si>
  <si>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</si>
  <si>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</si>
  <si>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</si>
  <si>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</si>
  <si>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</si>
  <si>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</si>
  <si>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</si>
  <si>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</si>
  <si>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</si>
  <si>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</si>
  <si>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</si>
  <si>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</si>
  <si>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</si>
  <si>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</si>
  <si>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</si>
  <si>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</si>
  <si>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</si>
  <si>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</si>
  <si>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</si>
  <si>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</si>
  <si>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</si>
  <si>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</si>
  <si>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</si>
  <si>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</si>
  <si>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</si>
  <si>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</si>
  <si>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</si>
  <si>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</si>
  <si>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</si>
  <si>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</si>
  <si>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</si>
  <si>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</si>
  <si>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</si>
  <si>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</si>
  <si>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</si>
  <si>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</si>
  <si>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</si>
  <si>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</si>
  <si>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</si>
  <si>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</si>
  <si>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</si>
  <si>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</si>
  <si>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</si>
  <si>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</si>
  <si>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</si>
  <si>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</si>
  <si>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</si>
  <si>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</si>
  <si>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</si>
  <si>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</si>
  <si>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</si>
  <si>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</si>
  <si>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</si>
  <si>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</si>
  <si>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</si>
  <si>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</si>
  <si>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</si>
  <si>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</si>
  <si>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</si>
  <si>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</si>
  <si>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</si>
  <si>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</si>
  <si>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</si>
  <si>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</si>
  <si>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</si>
  <si>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</si>
  <si>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</si>
  <si>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</si>
  <si>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</si>
  <si>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</si>
  <si>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</si>
  <si>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</si>
  <si>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</si>
  <si>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</si>
  <si>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</si>
  <si>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</si>
  <si>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</si>
  <si>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</si>
  <si>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</si>
  <si>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</si>
  <si>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</si>
  <si>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</si>
  <si>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</si>
  <si>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</si>
  <si>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</si>
  <si>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</si>
  <si>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</si>
  <si>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</si>
  <si>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</si>
  <si>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</si>
  <si>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</si>
  <si>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</si>
  <si>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</si>
  <si>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</si>
  <si>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</si>
  <si>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</si>
  <si>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</si>
  <si>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</si>
  <si>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</si>
  <si>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</si>
  <si>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</si>
  <si>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</si>
  <si>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</si>
  <si>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</si>
  <si>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</si>
  <si>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</si>
  <si>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</si>
  <si>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</si>
  <si>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</si>
  <si>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</si>
  <si>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</si>
  <si>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</si>
  <si>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</si>
  <si>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</si>
  <si>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</si>
  <si>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</si>
  <si>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</si>
  <si>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</si>
  <si>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</si>
  <si>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</si>
  <si>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</si>
  <si>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</si>
  <si>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</si>
  <si>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</si>
  <si>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</si>
  <si>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</si>
  <si>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</si>
  <si>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</si>
  <si>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</si>
  <si>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</si>
  <si>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</si>
  <si>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</si>
  <si>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</si>
  <si>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</si>
  <si>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</si>
  <si>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</si>
  <si>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</si>
  <si>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</si>
  <si>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</si>
  <si>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</si>
  <si>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</si>
  <si>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</si>
  <si>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</si>
  <si>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</si>
  <si>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</si>
  <si>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</si>
  <si>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</si>
  <si>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</si>
  <si>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</si>
  <si>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</si>
  <si>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</si>
  <si>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</si>
  <si>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</si>
  <si>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</si>
  <si>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</si>
  <si>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</si>
  <si>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</si>
  <si>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</si>
  <si>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</si>
  <si>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</si>
  <si>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</si>
  <si>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</si>
  <si>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</si>
  <si>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</si>
  <si>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</si>
  <si>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</si>
  <si>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</si>
  <si>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</si>
  <si>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</si>
  <si>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</si>
  <si>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</si>
  <si>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</si>
  <si>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</si>
  <si>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</si>
  <si>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</si>
  <si>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</si>
  <si>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</si>
  <si>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</si>
  <si>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</si>
  <si>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</si>
  <si>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</si>
  <si>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</si>
  <si>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</si>
  <si>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</si>
  <si>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</si>
  <si>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</si>
  <si>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</si>
  <si>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</si>
  <si>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</si>
  <si>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</si>
  <si>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</si>
  <si>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</si>
  <si>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</si>
  <si>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</si>
  <si>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</si>
  <si>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</si>
  <si>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</si>
  <si>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</si>
  <si>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</si>
  <si>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</si>
  <si>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</si>
  <si>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</si>
  <si>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</si>
  <si>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</si>
  <si>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</si>
  <si>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</si>
  <si>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</si>
  <si>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</si>
  <si>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</si>
  <si>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</si>
  <si>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</si>
  <si>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</si>
  <si>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</si>
  <si>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</si>
  <si>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</si>
  <si>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</si>
  <si>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</si>
  <si>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</si>
  <si>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</si>
  <si>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</si>
  <si>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</si>
  <si>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</si>
  <si>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</si>
  <si>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</si>
  <si>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</si>
  <si>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</si>
  <si>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</si>
  <si>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</si>
  <si>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</si>
  <si>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</si>
  <si>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</si>
  <si>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</si>
  <si>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</si>
  <si>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</si>
  <si>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</si>
  <si>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</si>
  <si>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</si>
  <si>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</si>
  <si>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</si>
  <si>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</si>
  <si>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</si>
  <si>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</si>
  <si>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</si>
  <si>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</si>
  <si>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</si>
  <si>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</si>
  <si>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</si>
  <si>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</si>
  <si>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</si>
  <si>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</si>
  <si>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</si>
  <si>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</si>
  <si>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</si>
  <si>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</si>
  <si>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</si>
  <si>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</si>
  <si>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</si>
  <si>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</si>
  <si>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</si>
  <si>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</si>
  <si>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</si>
  <si>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</si>
  <si>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</si>
  <si>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</si>
  <si>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</si>
  <si>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</si>
  <si>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</si>
  <si>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</si>
  <si>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</si>
  <si>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</si>
  <si>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</si>
  <si>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</si>
  <si>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</si>
  <si>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</si>
  <si>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</si>
  <si>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</si>
  <si>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</si>
  <si>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</si>
  <si>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</si>
  <si>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</si>
  <si>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</si>
  <si>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</si>
  <si>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</si>
  <si>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</si>
  <si>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</si>
  <si>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</si>
  <si>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</si>
  <si>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</si>
  <si>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</si>
  <si>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</si>
  <si>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</si>
  <si>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</si>
  <si>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</si>
  <si>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</si>
  <si>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</si>
  <si>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</si>
  <si>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</si>
  <si>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</si>
  <si>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</si>
  <si>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</si>
  <si>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</si>
  <si>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</si>
  <si>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</si>
  <si>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</si>
  <si>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</si>
  <si>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</si>
  <si>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</si>
  <si>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</si>
  <si>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</si>
  <si>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</si>
  <si>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</si>
  <si>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</si>
  <si>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</si>
  <si>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</si>
  <si>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</si>
  <si>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</si>
  <si>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</si>
  <si>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</si>
  <si>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</si>
  <si>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</si>
  <si>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</si>
  <si>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</si>
  <si>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</si>
  <si>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</si>
  <si>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</si>
  <si>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</si>
  <si>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</si>
  <si>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</si>
  <si>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</si>
  <si>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</si>
  <si>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</si>
  <si>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</si>
  <si>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</si>
  <si>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</si>
  <si>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</si>
  <si>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</si>
  <si>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</si>
  <si>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</si>
  <si>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</si>
  <si>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</si>
  <si>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</si>
  <si>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</si>
  <si>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</si>
  <si>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</si>
  <si>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</si>
  <si>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</si>
  <si>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</si>
  <si>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</si>
  <si>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</si>
  <si>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</si>
  <si>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</si>
  <si>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</si>
  <si>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</si>
  <si>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</si>
  <si>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</si>
  <si>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</si>
  <si>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</si>
  <si>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</si>
  <si>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</si>
  <si>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</si>
  <si>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</si>
  <si>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</si>
  <si>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</si>
  <si>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</si>
  <si>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</si>
  <si>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</si>
  <si>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</si>
  <si>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</si>
  <si>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</si>
  <si>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</si>
  <si>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</si>
  <si>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</si>
  <si>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</si>
  <si>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</si>
  <si>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</si>
  <si>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</si>
  <si>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</si>
  <si>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</si>
  <si>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</si>
  <si>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</si>
  <si>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</si>
  <si>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</si>
  <si>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</si>
  <si>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</si>
  <si>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</si>
  <si>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</si>
  <si>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</si>
  <si>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</si>
  <si>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</si>
  <si>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</si>
  <si>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</si>
  <si>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</si>
  <si>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</si>
  <si>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</si>
  <si>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</si>
  <si>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</si>
  <si>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</si>
  <si>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</si>
  <si>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</si>
  <si>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</si>
  <si>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</si>
  <si>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</si>
  <si>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</si>
  <si>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</si>
  <si>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</si>
  <si>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</si>
  <si>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</si>
  <si>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</si>
  <si>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</si>
  <si>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</si>
  <si>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</si>
  <si>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</si>
  <si>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</si>
  <si>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</si>
  <si>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</si>
  <si>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</si>
  <si>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</si>
  <si>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</si>
  <si>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</si>
  <si>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</si>
  <si>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</si>
  <si>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</si>
  <si>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</si>
  <si>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</si>
  <si>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</si>
  <si>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</si>
  <si>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</si>
  <si>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</si>
  <si>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</si>
  <si>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</si>
  <si>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</si>
  <si>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</si>
  <si>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</si>
  <si>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</si>
  <si>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</si>
  <si>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</si>
  <si>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</si>
  <si>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</si>
  <si>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</si>
  <si>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</si>
  <si>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</si>
  <si>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</si>
  <si>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</si>
  <si>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</si>
  <si>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</si>
  <si>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</si>
  <si>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</si>
  <si>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</si>
  <si>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</si>
  <si>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</si>
  <si>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</si>
  <si>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</si>
  <si>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</si>
  <si>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</si>
  <si>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</si>
  <si>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</si>
  <si>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</si>
  <si>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</si>
  <si>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</si>
  <si>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</si>
  <si>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</si>
  <si>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</si>
  <si>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</si>
  <si>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</si>
  <si>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</si>
  <si>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</si>
  <si>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</si>
  <si>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</si>
  <si>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</si>
  <si>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</si>
  <si>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</si>
  <si>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</si>
  <si>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</si>
  <si>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</si>
  <si>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</si>
  <si>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</si>
  <si>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</si>
  <si>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</si>
  <si>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</si>
  <si>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</si>
  <si>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</si>
  <si>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</si>
  <si>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</si>
  <si>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</si>
  <si>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</si>
  <si>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</si>
  <si>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</si>
  <si>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</si>
  <si>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</si>
  <si>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</si>
  <si>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</si>
  <si>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</si>
  <si>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</si>
  <si>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</si>
  <si>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</si>
  <si>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</si>
  <si>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</si>
  <si>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</si>
  <si>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</si>
  <si>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</si>
  <si>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</si>
  <si>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</si>
  <si>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</si>
  <si>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</si>
  <si>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</si>
  <si>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</si>
  <si>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</si>
  <si>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</si>
  <si>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</si>
  <si>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</si>
  <si>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</si>
  <si>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</si>
  <si>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</si>
  <si>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</si>
  <si>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</si>
  <si>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</si>
  <si>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</si>
  <si>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</si>
  <si>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</si>
  <si>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</si>
  <si>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</si>
  <si>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</si>
  <si>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</si>
  <si>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</si>
  <si>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</si>
  <si>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</si>
  <si>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</si>
  <si>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</si>
  <si>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</si>
  <si>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</si>
  <si>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</si>
  <si>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</si>
  <si>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</si>
  <si>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</si>
  <si>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</si>
  <si>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</si>
  <si>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</si>
  <si>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</si>
  <si>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</si>
  <si>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</si>
  <si>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</si>
  <si>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</si>
  <si>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</si>
  <si>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</si>
  <si>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</si>
  <si>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</si>
  <si>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</si>
  <si>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</si>
  <si>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</si>
  <si>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</si>
  <si>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</si>
  <si>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</si>
  <si>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</si>
  <si>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</si>
  <si>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</si>
  <si>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</si>
  <si>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</si>
  <si>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</si>
  <si>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</si>
  <si>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</si>
  <si>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</si>
  <si>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</si>
  <si>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</si>
  <si>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</si>
  <si>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</si>
  <si>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</si>
  <si>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</si>
  <si>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</si>
  <si>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</si>
  <si>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</si>
  <si>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</si>
  <si>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</si>
  <si>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</si>
  <si>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</si>
  <si>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</si>
  <si>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</si>
  <si>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</si>
  <si>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</si>
  <si>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</si>
  <si>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</si>
  <si>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</si>
  <si>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</si>
  <si>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</si>
  <si>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</si>
  <si>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</si>
  <si>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</si>
  <si>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</si>
  <si>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</si>
  <si>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</si>
  <si>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</si>
  <si>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</si>
  <si>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</si>
  <si>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</si>
  <si>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</si>
  <si>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</si>
  <si>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</si>
  <si>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</si>
  <si>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</si>
  <si>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</si>
  <si>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</si>
  <si>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</si>
  <si>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</si>
  <si>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</si>
  <si>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</si>
  <si>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</si>
  <si>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</si>
  <si>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</si>
  <si>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</si>
  <si>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</si>
  <si>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</si>
  <si>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</si>
  <si>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</si>
  <si>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</si>
  <si>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</si>
  <si>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</si>
  <si>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</si>
  <si>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</si>
  <si>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</si>
  <si>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</si>
  <si>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</si>
  <si>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</si>
  <si>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</si>
  <si>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</si>
  <si>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</si>
  <si>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</si>
  <si>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</si>
  <si>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</si>
  <si>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</si>
  <si>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</si>
  <si>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</si>
  <si>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</si>
  <si>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</si>
  <si>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</si>
  <si>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</si>
  <si>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</si>
  <si>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</si>
  <si>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</si>
  <si>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</si>
  <si>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</si>
  <si>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</si>
  <si>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</si>
  <si>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</si>
  <si>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</si>
  <si>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</si>
  <si>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</si>
  <si>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</si>
  <si>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</si>
  <si>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</si>
  <si>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</si>
  <si>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</si>
  <si>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</si>
  <si>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</si>
  <si>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</si>
  <si>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</si>
  <si>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</si>
  <si>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</si>
  <si>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</si>
  <si>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</si>
  <si>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</si>
  <si>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</si>
  <si>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</si>
  <si>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</si>
  <si>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</si>
  <si>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</si>
  <si>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</si>
  <si>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</si>
  <si>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</si>
  <si>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</si>
  <si>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</si>
  <si>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</si>
  <si>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</si>
  <si>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</si>
  <si>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</si>
  <si>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</si>
  <si>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</si>
  <si>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</si>
  <si>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</si>
  <si>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</si>
  <si>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</si>
  <si>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</si>
  <si>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</si>
  <si>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</si>
  <si>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</si>
  <si>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</si>
  <si>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</si>
  <si>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</si>
  <si>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</si>
  <si>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</si>
  <si>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</si>
  <si>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</si>
  <si>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</si>
  <si>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</si>
  <si>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</si>
  <si>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</si>
  <si>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</si>
  <si>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</si>
  <si>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</si>
  <si>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</si>
  <si>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</si>
  <si>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</si>
  <si>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</si>
  <si>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</si>
  <si>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</si>
  <si>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</si>
  <si>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</si>
  <si>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</si>
  <si>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</si>
  <si>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</si>
  <si>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</si>
  <si>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</si>
  <si>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</si>
  <si>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</si>
  <si>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</si>
  <si>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</si>
  <si>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</si>
  <si>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</si>
  <si>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</si>
  <si>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</si>
  <si>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</si>
  <si>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</si>
  <si>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</si>
  <si>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</si>
  <si>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</si>
  <si>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</si>
  <si>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</si>
  <si>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</si>
  <si>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</si>
  <si>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</si>
  <si>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</si>
  <si>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</si>
  <si>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</si>
  <si>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</si>
  <si>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</si>
  <si>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</si>
  <si>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</si>
  <si>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</si>
  <si>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</si>
  <si>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</si>
  <si>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</si>
  <si>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</si>
  <si>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</si>
  <si>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</si>
  <si>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</si>
  <si>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</si>
  <si>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</si>
  <si>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</si>
  <si>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</si>
  <si>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</si>
  <si>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</si>
  <si>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</si>
  <si>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</si>
  <si>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</si>
  <si>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</si>
  <si>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</si>
  <si>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</si>
  <si>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</si>
  <si>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</si>
  <si>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</si>
  <si>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</si>
  <si>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</si>
  <si>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</si>
  <si>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</si>
  <si>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</si>
  <si>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</si>
  <si>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</si>
  <si>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</si>
  <si>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</si>
  <si>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</si>
  <si>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</si>
  <si>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</si>
  <si>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</si>
  <si>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</si>
  <si>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</si>
  <si>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</si>
  <si>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</si>
  <si>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</si>
  <si>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</si>
  <si>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</si>
  <si>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</si>
  <si>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</si>
  <si>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</si>
  <si>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</si>
  <si>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</si>
  <si>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</si>
  <si>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</si>
  <si>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</si>
  <si>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</si>
  <si>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</si>
  <si>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</si>
  <si>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</si>
  <si>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</si>
  <si>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</si>
  <si>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</si>
  <si>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</si>
  <si>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</si>
  <si>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</si>
  <si>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</si>
  <si>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</si>
  <si>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</si>
  <si>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</si>
  <si>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</si>
  <si>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</si>
  <si>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</si>
  <si>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</si>
  <si>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</si>
  <si>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</si>
  <si>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</si>
  <si>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</si>
  <si>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</si>
  <si>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</si>
  <si>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</si>
  <si>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</si>
  <si>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</si>
  <si>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</si>
  <si>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</si>
  <si>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</si>
  <si>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</si>
  <si>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</si>
  <si>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</si>
  <si>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</si>
  <si>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</si>
  <si>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</si>
  <si>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</si>
  <si>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</si>
  <si>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</si>
  <si>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</si>
  <si>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</si>
  <si>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</si>
  <si>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</si>
  <si>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</si>
  <si>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</si>
  <si>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</si>
  <si>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</si>
  <si>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</si>
  <si>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</si>
  <si>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</si>
  <si>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</si>
  <si>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</si>
  <si>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</si>
  <si>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</si>
  <si>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</si>
  <si>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</si>
  <si>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</si>
  <si>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</si>
  <si>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</si>
  <si>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</si>
  <si>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</si>
  <si>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</si>
  <si>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</si>
  <si>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</si>
  <si>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</si>
  <si>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</si>
  <si>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</si>
  <si>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</si>
  <si>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</si>
  <si>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</si>
  <si>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</si>
  <si>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</si>
  <si>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</si>
  <si>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</si>
  <si>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</si>
  <si>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</si>
  <si>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</si>
  <si>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</si>
  <si>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</si>
  <si>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</si>
  <si>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</si>
  <si>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</si>
  <si>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</si>
  <si>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</si>
  <si>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</si>
  <si>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</si>
  <si>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</si>
  <si>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</si>
  <si>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</si>
  <si>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</si>
  <si>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</si>
  <si>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</si>
  <si>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</si>
  <si>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</si>
  <si>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</si>
  <si>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</si>
  <si>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</si>
  <si>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</si>
  <si>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</si>
  <si>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</si>
  <si>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</si>
  <si>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</si>
  <si>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</si>
  <si>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</si>
  <si>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</si>
  <si>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</si>
  <si>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</si>
  <si>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</si>
  <si>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</si>
  <si>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</si>
  <si>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</si>
  <si>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</si>
  <si>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</si>
  <si>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</si>
  <si>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</si>
  <si>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</si>
  <si>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</si>
  <si>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</si>
  <si>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</si>
  <si>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</si>
  <si>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</si>
  <si>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</si>
  <si>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</si>
  <si>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</si>
  <si>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</si>
  <si>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</si>
  <si>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</si>
  <si>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</si>
  <si>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</si>
  <si>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</si>
  <si>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</si>
  <si>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</si>
  <si>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</si>
  <si>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</si>
  <si>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</si>
  <si>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</si>
  <si>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</si>
  <si>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</si>
  <si>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</si>
  <si>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</si>
  <si>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</si>
  <si>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</si>
  <si>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</si>
  <si>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</si>
  <si>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</si>
  <si>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</si>
  <si>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</si>
  <si>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</si>
  <si>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</si>
  <si>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</si>
  <si>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</si>
  <si>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</si>
  <si>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</si>
  <si>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</si>
  <si>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</si>
  <si>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</si>
  <si>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</si>
  <si>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</si>
  <si>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</si>
  <si>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</si>
  <si>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</si>
  <si>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</si>
  <si>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</si>
  <si>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</si>
  <si>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</si>
  <si>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</si>
  <si>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</si>
  <si>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</si>
  <si>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</si>
  <si>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</si>
  <si>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</si>
  <si>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</si>
  <si>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</si>
  <si>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</si>
  <si>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</si>
  <si>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</si>
  <si>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</si>
  <si>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</si>
  <si>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</si>
  <si>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</si>
  <si>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</si>
  <si>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</si>
  <si>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</si>
  <si>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</si>
  <si>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</si>
  <si>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</si>
  <si>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</si>
  <si>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</si>
  <si>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</si>
  <si>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</si>
  <si>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</si>
  <si>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</si>
  <si>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</si>
  <si>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</si>
  <si>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</si>
  <si>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</si>
  <si>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</si>
  <si>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</si>
  <si>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</si>
  <si>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</si>
  <si>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</si>
  <si>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</si>
  <si>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</si>
  <si>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</si>
  <si>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</si>
  <si>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</si>
  <si>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</si>
  <si>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</si>
  <si>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</si>
  <si>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</si>
  <si>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</si>
  <si>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</si>
  <si>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</si>
  <si>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</si>
  <si>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</si>
  <si>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</si>
  <si>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</si>
  <si>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</si>
  <si>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</si>
  <si>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</si>
  <si>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</si>
  <si>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</si>
  <si>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</si>
  <si>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</si>
  <si>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</si>
  <si>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</si>
  <si>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</si>
  <si>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</si>
  <si>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</si>
  <si>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</si>
  <si>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</si>
  <si>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</si>
  <si>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</si>
  <si>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</si>
  <si>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</si>
  <si>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</si>
  <si>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</si>
  <si>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</si>
  <si>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</si>
  <si>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</si>
  <si>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</si>
  <si>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</si>
  <si>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</si>
  <si>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</si>
  <si>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</si>
  <si>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</si>
  <si>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</si>
  <si>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</si>
  <si>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</si>
  <si>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</si>
  <si>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</si>
  <si>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</si>
  <si>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</si>
  <si>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</si>
  <si>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</si>
  <si>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</si>
  <si>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</si>
  <si>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</si>
  <si>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</si>
  <si>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</si>
  <si>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</si>
  <si>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</si>
  <si>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</si>
  <si>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</si>
  <si>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</si>
  <si>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</si>
  <si>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</si>
  <si>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</si>
  <si>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</si>
  <si>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</si>
  <si>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</si>
  <si>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</si>
  <si>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</si>
  <si>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</si>
  <si>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</si>
  <si>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</si>
  <si>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</si>
  <si>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</si>
  <si>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</si>
  <si>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</si>
  <si>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</si>
  <si>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</si>
  <si>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</si>
  <si>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</si>
  <si>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</si>
  <si>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</si>
  <si>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</si>
  <si>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</si>
  <si>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</si>
  <si>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</si>
  <si>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</si>
  <si>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</si>
  <si>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</si>
  <si>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</si>
  <si>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</si>
  <si>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</si>
  <si>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</si>
  <si>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</si>
  <si>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</si>
  <si>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</si>
  <si>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</si>
  <si>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</si>
  <si>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</si>
  <si>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</si>
  <si>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</si>
  <si>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</si>
  <si>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</si>
  <si>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</si>
  <si>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</si>
  <si>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</si>
  <si>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</si>
  <si>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</si>
  <si>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</si>
  <si>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</si>
  <si>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</si>
  <si>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</si>
  <si>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</si>
  <si>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</si>
  <si>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</si>
  <si>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</si>
  <si>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</si>
  <si>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</si>
  <si>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</si>
  <si>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</si>
  <si>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</si>
  <si>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</si>
  <si>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</si>
  <si>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</si>
  <si>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</si>
  <si>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</si>
  <si>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</si>
  <si>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</si>
  <si>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</si>
  <si>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</si>
  <si>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</si>
  <si>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</si>
  <si>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</si>
  <si>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</si>
  <si>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</si>
  <si>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</si>
  <si>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</si>
  <si>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</si>
  <si>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</si>
  <si>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</si>
  <si>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</si>
  <si>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</si>
  <si>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</si>
  <si>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</si>
  <si>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</si>
  <si>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</si>
  <si>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</si>
  <si>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</si>
  <si>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</si>
  <si>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</si>
  <si>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</si>
  <si>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</si>
  <si>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</si>
  <si>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</si>
  <si>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</si>
  <si>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</si>
  <si>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</si>
  <si>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</si>
  <si>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</si>
  <si>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</si>
  <si>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</si>
  <si>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</si>
  <si>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</si>
  <si>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</si>
  <si>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</si>
  <si>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</si>
  <si>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</si>
  <si>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</si>
  <si>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</si>
  <si>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</si>
  <si>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</si>
  <si>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</si>
  <si>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</si>
  <si>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</si>
  <si>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</si>
  <si>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</si>
  <si>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</si>
  <si>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</si>
  <si>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</si>
  <si>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</si>
  <si>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</si>
  <si>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</si>
  <si>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</si>
  <si>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</si>
  <si>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</si>
  <si>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</si>
  <si>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</si>
  <si>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</si>
  <si>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</si>
  <si>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</si>
  <si>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</si>
  <si>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</si>
  <si>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</si>
  <si>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</si>
  <si>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</si>
  <si>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</si>
  <si>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</si>
  <si>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</si>
  <si>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</si>
  <si>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</si>
  <si>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</si>
  <si>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</si>
  <si>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</si>
  <si>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</si>
  <si>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</si>
  <si>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</si>
  <si>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</si>
  <si>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</si>
  <si>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</si>
  <si>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</si>
  <si>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</si>
  <si>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</si>
  <si>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</si>
  <si>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</si>
  <si>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</si>
  <si>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</si>
  <si>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</si>
  <si>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</si>
  <si>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</si>
  <si>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</si>
  <si>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</si>
  <si>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</si>
  <si>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</si>
  <si>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</si>
  <si>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</si>
  <si>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</si>
  <si>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</si>
  <si>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</si>
  <si>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</si>
  <si>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</si>
  <si>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</si>
  <si>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</si>
  <si>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</si>
  <si>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</si>
  <si>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</si>
  <si>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</si>
  <si>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</si>
  <si>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</si>
  <si>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</si>
  <si>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</si>
  <si>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</si>
  <si>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</si>
  <si>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</si>
  <si>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</si>
  <si>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</si>
  <si>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</si>
  <si>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</si>
  <si>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</si>
  <si>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</si>
  <si>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</si>
  <si>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</si>
  <si>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</si>
  <si>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</si>
  <si>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</si>
  <si>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</si>
  <si>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</si>
  <si>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</si>
  <si>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</si>
  <si>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</si>
  <si>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</si>
  <si>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</si>
  <si>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</si>
  <si>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</si>
  <si>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</si>
  <si>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</si>
  <si>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</si>
  <si>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</si>
  <si>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</si>
  <si>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</si>
  <si>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</si>
  <si>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</si>
  <si>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</si>
  <si>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</si>
  <si>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</si>
  <si>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</si>
  <si>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</si>
  <si>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</si>
  <si>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</si>
  <si>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</si>
  <si>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</si>
  <si>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</si>
  <si>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</si>
  <si>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</si>
  <si>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</si>
  <si>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</si>
  <si>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</si>
  <si>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</si>
  <si>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</si>
  <si>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</si>
  <si>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</si>
  <si>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</si>
  <si>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</si>
  <si>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</si>
  <si>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</si>
  <si>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</si>
  <si>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</si>
  <si>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</si>
  <si>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</si>
  <si>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</si>
  <si>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</si>
  <si>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</si>
  <si>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</si>
  <si>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</si>
  <si>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</si>
  <si>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</si>
  <si>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</si>
  <si>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</si>
  <si>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</si>
  <si>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</si>
  <si>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</si>
  <si>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</si>
  <si>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</si>
  <si>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</si>
  <si>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</si>
  <si>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</si>
  <si>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</si>
  <si>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</si>
  <si>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</si>
  <si>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</si>
  <si>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</si>
  <si>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</si>
  <si>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</si>
  <si>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</si>
  <si>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</si>
  <si>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</si>
  <si>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</si>
  <si>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</si>
  <si>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</si>
  <si>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</si>
  <si>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</si>
  <si>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</si>
  <si>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</si>
  <si>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</si>
  <si>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</si>
  <si>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</si>
  <si>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</si>
  <si>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</si>
  <si>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</si>
  <si>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</si>
  <si>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</si>
  <si>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</si>
  <si>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</si>
  <si>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</si>
  <si>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</si>
  <si>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</si>
  <si>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</si>
  <si>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</si>
  <si>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</si>
  <si>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</si>
  <si>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</si>
  <si>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</si>
  <si>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</si>
  <si>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</si>
  <si>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</si>
  <si>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</si>
  <si>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</si>
  <si>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</si>
  <si>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</si>
  <si>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</si>
  <si>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</si>
  <si>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</si>
  <si>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</si>
  <si>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</si>
  <si>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</si>
  <si>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</si>
  <si>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</si>
  <si>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</si>
  <si>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</si>
  <si>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</si>
  <si>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</si>
  <si>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</si>
  <si>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</si>
  <si>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</si>
  <si>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</si>
  <si>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</si>
  <si>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</si>
  <si>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</si>
  <si>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</si>
  <si>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</si>
  <si>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</si>
  <si>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</si>
  <si>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</si>
  <si>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</si>
  <si>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</si>
  <si>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</si>
  <si>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</si>
  <si>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</si>
  <si>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</si>
  <si>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</si>
  <si>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</si>
  <si>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</si>
  <si>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</si>
  <si>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</si>
  <si>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</si>
  <si>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</si>
  <si>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</si>
  <si>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</si>
  <si>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</si>
  <si>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</si>
  <si>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</si>
  <si>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</si>
  <si>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</si>
  <si>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</si>
  <si>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</si>
  <si>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</si>
  <si>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</si>
  <si>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</si>
  <si>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</si>
  <si>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</si>
  <si>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</si>
  <si>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</si>
  <si>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</si>
  <si>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</si>
  <si>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</si>
  <si>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</si>
  <si>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</si>
  <si>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</si>
  <si>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</si>
  <si>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</si>
  <si>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</si>
  <si>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</si>
  <si>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</si>
  <si>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</si>
  <si>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</si>
  <si>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</si>
  <si>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</si>
  <si>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</si>
  <si>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</si>
  <si>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</si>
  <si>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</si>
  <si>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</si>
  <si>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</si>
  <si>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</si>
  <si>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</si>
  <si>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</si>
  <si>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</si>
  <si>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</si>
  <si>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</si>
  <si>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</si>
  <si>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</si>
  <si>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</si>
  <si>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</si>
  <si>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</si>
  <si>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</si>
  <si>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</si>
  <si>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</si>
  <si>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</si>
  <si>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</si>
  <si>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</si>
  <si>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</si>
  <si>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</si>
  <si>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</si>
  <si>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</si>
  <si>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</si>
  <si>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</si>
  <si>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</si>
  <si>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</si>
  <si>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</si>
  <si>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</si>
  <si>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</si>
  <si>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</si>
  <si>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</si>
  <si>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</si>
  <si>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</si>
  <si>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</si>
  <si>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</si>
  <si>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</si>
  <si>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</si>
  <si>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</si>
  <si>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</si>
  <si>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</si>
  <si>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</si>
  <si>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</si>
  <si>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</si>
  <si>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</si>
  <si>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</si>
  <si>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</si>
  <si>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</si>
  <si>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</si>
  <si>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</si>
  <si>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</si>
  <si>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</si>
  <si>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</si>
  <si>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</si>
  <si>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</si>
  <si>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</si>
  <si>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</si>
  <si>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</si>
  <si>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</si>
  <si>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</si>
  <si>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</si>
  <si>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</si>
  <si>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</si>
  <si>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</si>
  <si>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</si>
  <si>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</si>
  <si>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</si>
  <si>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</si>
  <si>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</si>
  <si>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</si>
  <si>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</si>
  <si>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</si>
  <si>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</si>
  <si>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</si>
  <si>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</si>
  <si>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</si>
  <si>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</si>
  <si>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</si>
  <si>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</si>
  <si>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</si>
  <si>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</si>
  <si>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</si>
  <si>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</si>
  <si>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</si>
  <si>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</si>
  <si>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</si>
  <si>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</si>
  <si>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</si>
  <si>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</si>
  <si>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</si>
  <si>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</si>
  <si>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</si>
  <si>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</si>
  <si>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</si>
  <si>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</si>
  <si>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</si>
  <si>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</si>
  <si>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</si>
  <si>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</si>
  <si>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</si>
  <si>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</si>
  <si>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</si>
  <si>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</si>
  <si>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</si>
  <si>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</si>
  <si>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</si>
  <si>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</si>
  <si>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</si>
  <si>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</si>
  <si>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</si>
  <si>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</si>
  <si>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</si>
  <si>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</si>
  <si>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</si>
  <si>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</si>
  <si>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</si>
  <si>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</si>
  <si>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</si>
  <si>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</si>
  <si>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</si>
  <si>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</si>
  <si>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</si>
  <si>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</si>
  <si>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</si>
  <si>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</si>
  <si>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</si>
  <si>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</si>
  <si>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</si>
  <si>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</si>
  <si>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</si>
  <si>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</si>
  <si>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</si>
  <si>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</si>
  <si>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</si>
  <si>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</si>
  <si>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</si>
  <si>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</si>
  <si>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</si>
  <si>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</si>
  <si>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</si>
  <si>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</si>
  <si>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</si>
  <si>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</si>
  <si>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</si>
  <si>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</si>
  <si>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</si>
  <si>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</si>
  <si>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</si>
  <si>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</si>
  <si>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</si>
  <si>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</si>
  <si>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</si>
  <si>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</si>
  <si>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</si>
  <si>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</si>
  <si>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</si>
  <si>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</si>
  <si>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</si>
  <si>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</si>
  <si>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</si>
  <si>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</si>
  <si>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</si>
  <si>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</si>
  <si>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</si>
  <si>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</si>
  <si>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</si>
  <si>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</si>
  <si>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</si>
  <si>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</si>
  <si>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</si>
  <si>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</si>
  <si>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</si>
  <si>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</si>
  <si>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</si>
  <si>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</si>
  <si>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</si>
  <si>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</si>
  <si>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</si>
  <si>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</si>
  <si>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</si>
  <si>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</si>
  <si>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</si>
  <si>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</si>
  <si>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</si>
  <si>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</si>
  <si>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</si>
  <si>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</si>
  <si>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</si>
  <si>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</si>
  <si>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</si>
  <si>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</si>
  <si>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</si>
  <si>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</si>
  <si>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</si>
  <si>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</si>
  <si>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</si>
  <si>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</si>
  <si>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</si>
  <si>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</si>
  <si>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</si>
  <si>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</si>
  <si>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</si>
  <si>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</si>
  <si>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</si>
  <si>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</si>
  <si>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</si>
  <si>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</si>
  <si>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</si>
  <si>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</si>
  <si>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</si>
  <si>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</si>
  <si>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</si>
  <si>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</si>
  <si>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</si>
  <si>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</si>
  <si>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</si>
  <si>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</si>
  <si>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</si>
  <si>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</si>
  <si>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</si>
  <si>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</si>
  <si>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</si>
  <si>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</si>
  <si>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</si>
  <si>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</si>
  <si>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</si>
  <si>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</si>
  <si>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</si>
  <si>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</si>
  <si>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</si>
  <si>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</si>
  <si>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</si>
  <si>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</si>
  <si>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</si>
  <si>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</si>
  <si>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</si>
  <si>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</si>
  <si>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</si>
  <si>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</si>
  <si>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</si>
  <si>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</si>
  <si>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</si>
  <si>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</si>
  <si>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</si>
  <si>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</si>
  <si>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</si>
  <si>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</si>
  <si>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</si>
  <si>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</si>
  <si>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</si>
  <si>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</si>
  <si>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</si>
  <si>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</si>
  <si>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</si>
  <si>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</si>
  <si>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</si>
  <si>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</si>
  <si>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</si>
  <si>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</si>
  <si>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</si>
  <si>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</si>
  <si>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</si>
  <si>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</si>
  <si>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</si>
  <si>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</si>
  <si>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</si>
  <si>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</si>
  <si>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</si>
  <si>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</si>
  <si>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</si>
  <si>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</si>
  <si>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</si>
  <si>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</si>
  <si>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</si>
  <si>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</si>
  <si>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</si>
  <si>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</si>
  <si>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</si>
  <si>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</si>
  <si>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</si>
  <si>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</si>
  <si>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</si>
  <si>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</si>
  <si>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</si>
  <si>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</si>
  <si>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</si>
  <si>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</si>
  <si>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</si>
  <si>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</si>
  <si>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</si>
  <si>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</si>
  <si>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</si>
  <si>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</si>
  <si>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</si>
  <si>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</si>
  <si>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</si>
  <si>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</si>
  <si>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</si>
  <si>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</si>
  <si>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</si>
  <si>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</si>
  <si>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</si>
  <si>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</si>
  <si>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</si>
  <si>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</si>
  <si>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</si>
  <si>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</si>
  <si>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</si>
  <si>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</si>
  <si>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</si>
  <si>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</si>
  <si>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</si>
  <si>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</si>
  <si>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</si>
  <si>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</si>
  <si>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</si>
  <si>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</si>
  <si>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</si>
  <si>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</si>
  <si>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</si>
  <si>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</si>
  <si>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</si>
  <si>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</si>
  <si>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</si>
  <si>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</si>
  <si>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</si>
  <si>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</si>
  <si>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</si>
  <si>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</si>
  <si>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</si>
  <si>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</si>
  <si>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</si>
  <si>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</si>
  <si>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</si>
  <si>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</si>
  <si>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</si>
  <si>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</si>
  <si>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</si>
  <si>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</si>
  <si>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</si>
  <si>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</si>
  <si>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</si>
  <si>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</si>
  <si>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</si>
  <si>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</si>
  <si>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</si>
  <si>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</si>
  <si>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</si>
  <si>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</si>
  <si>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</si>
  <si>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</si>
  <si>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</si>
  <si>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</si>
  <si>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</si>
  <si>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</si>
  <si>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</si>
  <si>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</si>
  <si>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</si>
  <si>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</si>
  <si>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</si>
  <si>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</si>
  <si>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</si>
  <si>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</si>
  <si>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</si>
  <si>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</si>
  <si>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</si>
  <si>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</si>
  <si>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</si>
  <si>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</si>
  <si>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</si>
  <si>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</si>
  <si>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</si>
  <si>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</si>
  <si>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</si>
  <si>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</si>
  <si>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</si>
  <si>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</si>
  <si>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</si>
  <si>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</si>
  <si>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</si>
  <si>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</si>
  <si>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</si>
  <si>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</si>
  <si>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</si>
  <si>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</si>
  <si>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</si>
  <si>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</si>
  <si>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</si>
  <si>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</si>
  <si>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</si>
  <si>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</si>
  <si>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</si>
  <si>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</si>
  <si>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</si>
  <si>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</si>
  <si>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</si>
  <si>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</si>
  <si>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</si>
  <si>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</si>
  <si>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</si>
  <si>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</si>
  <si>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</si>
  <si>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</si>
  <si>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</si>
  <si>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</si>
  <si>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</si>
  <si>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</si>
  <si>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</si>
  <si>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</si>
  <si>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</si>
  <si>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</si>
  <si>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</si>
  <si>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</si>
  <si>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</si>
  <si>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</si>
  <si>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</si>
  <si>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</si>
  <si>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</si>
  <si>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</si>
  <si>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</si>
  <si>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</si>
  <si>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</si>
  <si>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</si>
  <si>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</si>
  <si>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</si>
  <si>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</si>
  <si>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</si>
  <si>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</si>
  <si>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</si>
  <si>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</si>
  <si>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</si>
  <si>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</si>
  <si>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</si>
  <si>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</si>
  <si>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</si>
  <si>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</si>
  <si>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</si>
  <si>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</si>
  <si>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</si>
  <si>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</si>
  <si>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</si>
  <si>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</si>
  <si>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</si>
  <si>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</si>
  <si>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</si>
  <si>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</si>
  <si>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</si>
  <si>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</si>
  <si>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</si>
  <si>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</si>
  <si>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</si>
  <si>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</si>
  <si>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</si>
  <si>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</si>
  <si>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</si>
  <si>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</si>
  <si>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</si>
  <si>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</si>
  <si>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</si>
  <si>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</si>
  <si>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</si>
  <si>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</si>
  <si>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</si>
  <si>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</si>
  <si>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</si>
  <si>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</si>
  <si>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</si>
  <si>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</si>
  <si>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</si>
  <si>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</si>
  <si>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</si>
  <si>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</si>
  <si>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</si>
  <si>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</si>
  <si>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</si>
  <si>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</si>
  <si>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</si>
  <si>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</si>
  <si>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</si>
  <si>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</si>
  <si>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</si>
  <si>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</si>
  <si>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</si>
  <si>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</si>
  <si>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</si>
  <si>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</si>
  <si>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</si>
  <si>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</si>
  <si>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</si>
  <si>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</si>
  <si>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</si>
  <si>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</si>
  <si>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</si>
  <si>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</si>
  <si>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</si>
  <si>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</si>
  <si>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</si>
  <si>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</si>
  <si>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</si>
  <si>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</si>
  <si>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</si>
  <si>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</si>
  <si>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</si>
  <si>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</si>
  <si>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</si>
  <si>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</si>
  <si>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</si>
  <si>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</si>
  <si>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</si>
  <si>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</si>
  <si>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</si>
  <si>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</si>
  <si>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</si>
  <si>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</si>
  <si>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</si>
  <si>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</si>
  <si>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</si>
  <si>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</si>
  <si>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</si>
  <si>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</si>
  <si>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</si>
  <si>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</si>
  <si>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</si>
  <si>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</si>
  <si>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</si>
  <si>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</si>
  <si>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</si>
  <si>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</si>
  <si>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</si>
  <si>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</si>
  <si>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</si>
  <si>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</si>
  <si>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</si>
  <si>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</si>
  <si>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</si>
  <si>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</si>
  <si>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</si>
  <si>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</si>
  <si>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</si>
  <si>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</si>
  <si>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</si>
  <si>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</si>
  <si>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</si>
  <si>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</si>
  <si>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</si>
  <si>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</si>
  <si>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</si>
  <si>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</si>
  <si>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</si>
  <si>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</si>
  <si>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</si>
  <si>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</si>
  <si>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</si>
  <si>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</si>
  <si>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</si>
  <si>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</si>
  <si>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</si>
  <si>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</si>
  <si>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</si>
  <si>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</si>
  <si>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</si>
  <si>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</si>
  <si>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</si>
  <si>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</si>
  <si>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</si>
  <si>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</si>
  <si>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</si>
  <si>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</si>
  <si>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</si>
  <si>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</si>
  <si>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</si>
  <si>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</si>
  <si>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</si>
  <si>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</si>
  <si>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</si>
  <si>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</si>
  <si>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</si>
  <si>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</si>
  <si>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</si>
  <si>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</si>
  <si>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</si>
  <si>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</si>
  <si>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</si>
  <si>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</si>
  <si>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</si>
  <si>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</si>
  <si>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</si>
  <si>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</si>
  <si>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</si>
  <si>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</si>
  <si>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</si>
  <si>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</si>
  <si>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</si>
  <si>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</si>
  <si>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</si>
  <si>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</si>
  <si>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</si>
  <si>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</si>
  <si>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</si>
  <si>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</si>
  <si>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</si>
  <si>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</si>
  <si>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</si>
  <si>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</si>
  <si>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</si>
  <si>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</si>
  <si>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</si>
  <si>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</si>
  <si>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</si>
  <si>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</si>
  <si>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</si>
  <si>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</si>
  <si>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</si>
  <si>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</si>
  <si>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</si>
  <si>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</si>
  <si>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</si>
  <si>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</si>
  <si>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</si>
  <si>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</si>
  <si>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</si>
  <si>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</si>
  <si>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</si>
  <si>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</si>
  <si>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</si>
  <si>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</si>
  <si>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</si>
  <si>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</si>
  <si>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</si>
  <si>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</si>
  <si>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</si>
  <si>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</si>
  <si>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</si>
  <si>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</si>
  <si>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</si>
  <si>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</si>
  <si>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</si>
  <si>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</si>
  <si>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</si>
  <si>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</si>
  <si>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</si>
  <si>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</si>
  <si>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</si>
  <si>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</si>
  <si>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</si>
  <si>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</si>
  <si>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</si>
  <si>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</si>
  <si>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</si>
  <si>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</si>
  <si>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</si>
  <si>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</si>
  <si>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</si>
  <si>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</si>
  <si>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</si>
  <si>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</si>
  <si>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</si>
  <si>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</si>
  <si>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</si>
  <si>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</si>
  <si>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</si>
  <si>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</si>
  <si>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</si>
  <si>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</si>
  <si>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</si>
  <si>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</si>
  <si>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</si>
  <si>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</si>
  <si>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</si>
  <si>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</si>
  <si>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</si>
  <si>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</si>
  <si>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</si>
  <si>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</si>
  <si>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</si>
  <si>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</si>
  <si>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</si>
  <si>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</si>
  <si>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</si>
  <si>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</si>
  <si>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</si>
  <si>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</si>
  <si>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</si>
  <si>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</si>
  <si>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</si>
  <si>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</si>
  <si>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</si>
  <si>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</si>
  <si>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</si>
  <si>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</si>
  <si>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</si>
  <si>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</si>
  <si>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</si>
  <si>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</si>
  <si>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</si>
  <si>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</si>
  <si>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</si>
  <si>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</si>
  <si>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</si>
  <si>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</si>
  <si>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</si>
  <si>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</si>
  <si>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</si>
  <si>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</si>
  <si>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</si>
  <si>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</si>
  <si>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</si>
  <si>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</si>
  <si>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</si>
  <si>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</si>
  <si>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</si>
  <si>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</si>
  <si>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</si>
  <si>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</si>
  <si>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</si>
  <si>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</si>
  <si>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</si>
  <si>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</si>
  <si>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</si>
  <si>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</si>
  <si>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</si>
  <si>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</si>
  <si>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</si>
  <si>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</si>
  <si>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</si>
  <si>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</si>
  <si>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</si>
  <si>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</si>
  <si>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</si>
  <si>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</si>
  <si>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</si>
  <si>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</si>
  <si>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</si>
  <si>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</si>
  <si>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</si>
  <si>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</si>
  <si>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</si>
  <si>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</si>
  <si>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</si>
  <si>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</si>
  <si>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</si>
  <si>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</si>
  <si>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</si>
  <si>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</si>
  <si>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</si>
  <si>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</si>
  <si>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</si>
  <si>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</si>
  <si>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</si>
  <si>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</si>
  <si>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</si>
  <si>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</si>
  <si>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</si>
  <si>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</si>
  <si>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</si>
  <si>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</si>
  <si>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</si>
  <si>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</si>
  <si>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</si>
  <si>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</si>
  <si>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</si>
  <si>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</si>
  <si>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</si>
  <si>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</si>
  <si>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</si>
  <si>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</si>
  <si>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</si>
  <si>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</si>
  <si>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</si>
  <si>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</si>
  <si>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</si>
  <si>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</si>
  <si>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</si>
  <si>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</si>
  <si>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</si>
  <si>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</si>
  <si>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</si>
  <si>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</si>
  <si>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</si>
  <si>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</si>
  <si>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</si>
  <si>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</si>
  <si>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</si>
  <si>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</si>
  <si>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</si>
  <si>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</si>
  <si>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</si>
  <si>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</si>
  <si>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</si>
  <si>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</si>
  <si>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</si>
  <si>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</si>
  <si>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</si>
  <si>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</si>
  <si>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</si>
  <si>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</si>
  <si>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</si>
  <si>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</si>
  <si>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</si>
  <si>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</si>
  <si>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</si>
  <si>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</si>
  <si>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</si>
  <si>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</si>
  <si>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</si>
  <si>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</si>
  <si>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</si>
  <si>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</si>
  <si>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</si>
  <si>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</si>
  <si>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</si>
  <si>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</si>
  <si>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</si>
  <si>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</si>
  <si>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</si>
  <si>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</si>
  <si>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</si>
  <si>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</si>
  <si>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</si>
  <si>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</si>
  <si>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</si>
  <si>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</si>
  <si>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</si>
  <si>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</si>
  <si>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</si>
  <si>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</si>
  <si>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</si>
  <si>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</si>
  <si>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</si>
  <si>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</si>
  <si>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</si>
  <si>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</si>
  <si>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</si>
  <si>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</si>
  <si>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</si>
  <si>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</si>
  <si>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</si>
  <si>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</si>
  <si>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</si>
  <si>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</si>
  <si>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</si>
  <si>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</si>
  <si>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</si>
  <si>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</si>
  <si>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</si>
  <si>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</si>
  <si>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</si>
  <si>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</si>
  <si>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</si>
  <si>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</si>
  <si>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</si>
  <si>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</si>
  <si>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</si>
  <si>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</si>
  <si>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</si>
  <si>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</si>
  <si>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</si>
  <si>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</si>
  <si>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</si>
  <si>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</si>
  <si>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</si>
  <si>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</si>
  <si>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</si>
  <si>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</si>
  <si>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</si>
  <si>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</si>
  <si>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</si>
  <si>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</si>
  <si>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</si>
  <si>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</si>
  <si>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</si>
  <si>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</si>
  <si>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</si>
  <si>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</si>
  <si>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</si>
  <si>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</si>
  <si>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</si>
  <si>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</si>
  <si>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</si>
  <si>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</si>
  <si>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</si>
  <si>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</si>
  <si>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</si>
  <si>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</si>
  <si>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</si>
  <si>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</si>
  <si>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</si>
  <si>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</si>
  <si>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</si>
  <si>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</si>
  <si>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</si>
  <si>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</si>
  <si>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</si>
  <si>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</si>
  <si>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</si>
  <si>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</si>
  <si>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</si>
  <si>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</si>
  <si>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</si>
  <si>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</si>
  <si>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</si>
  <si>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</si>
  <si>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</si>
  <si>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</si>
  <si>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</si>
  <si>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</si>
  <si>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</si>
  <si>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</si>
  <si>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</si>
  <si>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</si>
  <si>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</si>
  <si>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</si>
  <si>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</si>
  <si>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</si>
  <si>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</si>
  <si>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</si>
  <si>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</si>
  <si>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</si>
  <si>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</si>
  <si>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</si>
  <si>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</si>
  <si>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</si>
  <si>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</si>
  <si>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</si>
  <si>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</si>
  <si>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</si>
  <si>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</si>
  <si>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</si>
  <si>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</si>
  <si>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</si>
  <si>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</si>
  <si>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</si>
  <si>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</si>
  <si>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</si>
  <si>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</si>
  <si>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</si>
  <si>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</si>
  <si>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</si>
  <si>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</si>
  <si>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</si>
  <si>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</si>
  <si>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</si>
  <si>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</si>
  <si>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</si>
  <si>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</si>
  <si>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</si>
  <si>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</si>
  <si>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</si>
  <si>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</si>
  <si>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</si>
  <si>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</si>
  <si>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</si>
  <si>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</si>
  <si>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</si>
  <si>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</si>
  <si>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</si>
  <si>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</si>
  <si>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</si>
  <si>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</si>
  <si>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</si>
  <si>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</si>
  <si>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</si>
  <si>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</si>
  <si>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</si>
  <si>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</si>
  <si>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</si>
  <si>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</si>
  <si>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</si>
  <si>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</si>
  <si>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</si>
  <si>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</si>
  <si>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</si>
  <si>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</si>
  <si>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</si>
  <si>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</si>
  <si>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</si>
  <si>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</si>
  <si>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</si>
  <si>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</si>
  <si>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</si>
  <si>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</si>
  <si>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</si>
  <si>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</si>
  <si>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</si>
  <si>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</si>
  <si>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</si>
  <si>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</si>
  <si>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</si>
  <si>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</si>
  <si>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</si>
  <si>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</si>
  <si>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</si>
  <si>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</si>
  <si>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</si>
  <si>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</si>
  <si>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</si>
  <si>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</si>
  <si>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</si>
  <si>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</si>
  <si>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</si>
  <si>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</si>
  <si>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</si>
  <si>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</si>
  <si>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</si>
  <si>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</si>
  <si>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</si>
  <si>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</si>
  <si>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</si>
  <si>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</si>
  <si>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</si>
  <si>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</si>
  <si>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</si>
  <si>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</si>
  <si>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</si>
  <si>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</si>
  <si>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</si>
  <si>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</si>
  <si>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</si>
  <si>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</si>
  <si>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</si>
  <si>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</si>
  <si>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</si>
  <si>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</si>
  <si>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</si>
  <si>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</si>
  <si>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</si>
  <si>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</si>
  <si>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</si>
  <si>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</si>
  <si>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</si>
  <si>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</si>
  <si>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</si>
  <si>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</si>
  <si>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</si>
  <si>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</si>
  <si>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</si>
  <si>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</si>
  <si>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</si>
  <si>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</si>
  <si>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</si>
  <si>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</si>
  <si>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</si>
  <si>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</si>
  <si>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</si>
  <si>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</si>
  <si>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</si>
  <si>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</si>
  <si>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</si>
  <si>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</si>
  <si>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</si>
  <si>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</si>
  <si>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</si>
  <si>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</si>
  <si>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</si>
  <si>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</si>
  <si>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</si>
  <si>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</si>
  <si>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</si>
  <si>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</si>
  <si>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</si>
  <si>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</si>
  <si>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</si>
  <si>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</si>
  <si>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</si>
  <si>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</si>
  <si>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</si>
  <si>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</si>
  <si>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</si>
  <si>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</si>
  <si>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</si>
  <si>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</si>
  <si>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</si>
  <si>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</si>
  <si>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</si>
  <si>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</si>
  <si>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</si>
  <si>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</si>
  <si>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</si>
  <si>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</si>
  <si>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</si>
  <si>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</si>
  <si>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</si>
  <si>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</si>
  <si>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</si>
  <si>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</si>
  <si>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</si>
  <si>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</si>
  <si>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</si>
  <si>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</si>
  <si>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</si>
  <si>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</si>
  <si>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</si>
  <si>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</si>
  <si>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</si>
  <si>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</si>
  <si>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</si>
  <si>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</si>
  <si>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</si>
  <si>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</si>
  <si>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</si>
  <si>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</si>
  <si>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</si>
  <si>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</si>
  <si>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</si>
  <si>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</si>
  <si>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</si>
  <si>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</si>
  <si>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</si>
  <si>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</si>
  <si>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</si>
  <si>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</si>
  <si>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</si>
  <si>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</si>
  <si>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</si>
  <si>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</si>
  <si>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</si>
  <si>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</si>
  <si>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</si>
  <si>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</si>
  <si>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</si>
  <si>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</si>
  <si>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</si>
  <si>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</si>
  <si>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</si>
  <si>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</si>
  <si>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</si>
  <si>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</si>
  <si>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</si>
  <si>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</si>
  <si>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</si>
  <si>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</si>
  <si>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</si>
  <si>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</si>
  <si>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</si>
  <si>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</si>
  <si>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</si>
  <si>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</si>
  <si>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</si>
  <si>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</si>
  <si>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</si>
  <si>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</si>
  <si>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</si>
  <si>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</si>
  <si>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</si>
  <si>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</si>
  <si>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</si>
  <si>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</si>
  <si>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</si>
  <si>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</si>
  <si>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</si>
  <si>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</si>
  <si>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</si>
  <si>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</si>
  <si>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</si>
  <si>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</si>
  <si>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</si>
  <si>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</si>
  <si>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</si>
  <si>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</si>
  <si>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</si>
  <si>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</si>
  <si>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</si>
  <si>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</si>
  <si>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</si>
  <si>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</si>
  <si>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</si>
  <si>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</si>
  <si>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</si>
  <si>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</si>
  <si>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</si>
  <si>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</si>
  <si>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</si>
  <si>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</si>
  <si>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</si>
  <si>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</si>
  <si>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</si>
  <si>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</si>
  <si>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</si>
  <si>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</si>
  <si>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</si>
  <si>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</si>
  <si>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</si>
  <si>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</si>
  <si>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</si>
  <si>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</si>
  <si>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</si>
  <si>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</si>
  <si>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</si>
  <si>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</si>
  <si>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</si>
  <si>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</si>
  <si>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</si>
  <si>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</si>
  <si>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</si>
  <si>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</si>
  <si>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</si>
  <si>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</si>
  <si>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</si>
  <si>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</si>
  <si>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</si>
  <si>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</si>
  <si>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</si>
  <si>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</si>
  <si>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</si>
  <si>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</si>
  <si>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</si>
  <si>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</si>
  <si>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</si>
  <si>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</si>
  <si>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</si>
  <si>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</si>
  <si>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</si>
  <si>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</si>
  <si>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</si>
  <si>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</si>
  <si>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</si>
  <si>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</si>
  <si>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</si>
  <si>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</si>
  <si>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</si>
  <si>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</si>
  <si>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</si>
  <si>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</si>
  <si>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</si>
  <si>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</si>
  <si>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</si>
  <si>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</si>
  <si>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</si>
  <si>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</si>
  <si>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</si>
  <si>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</si>
  <si>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</si>
  <si>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</si>
  <si>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</si>
  <si>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</si>
  <si>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</si>
  <si>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</si>
  <si>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</si>
  <si>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</si>
  <si>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</si>
  <si>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</si>
  <si>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</si>
  <si>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</si>
  <si>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</si>
  <si>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</si>
  <si>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</si>
  <si>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</si>
  <si>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</si>
  <si>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</si>
  <si>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</si>
  <si>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</si>
  <si>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</si>
  <si>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</si>
  <si>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</si>
  <si>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</si>
  <si>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</si>
  <si>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</si>
  <si>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</si>
  <si>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</si>
  <si>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</si>
  <si>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</si>
  <si>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</si>
  <si>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</si>
  <si>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</si>
  <si>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</si>
  <si>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</si>
  <si>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</si>
  <si>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</si>
  <si>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</si>
  <si>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</si>
  <si>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</si>
  <si>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</si>
  <si>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</si>
  <si>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</si>
  <si>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</si>
  <si>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</si>
  <si>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</si>
  <si>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</si>
  <si>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</si>
  <si>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</si>
  <si>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</si>
  <si>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</si>
  <si>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</si>
  <si>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</si>
  <si>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</si>
  <si>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</si>
  <si>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</si>
  <si>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</si>
  <si>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</si>
  <si>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</si>
  <si>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</si>
  <si>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</si>
  <si>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</si>
  <si>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</si>
  <si>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</si>
  <si>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</si>
  <si>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</si>
  <si>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</si>
  <si>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</si>
  <si>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</si>
  <si>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</si>
  <si>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</si>
  <si>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</si>
  <si>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</si>
  <si>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</si>
  <si>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</si>
  <si>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</si>
  <si>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</si>
  <si>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</si>
  <si>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</si>
  <si>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</si>
  <si>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</si>
  <si>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</si>
  <si>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</si>
  <si>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</si>
  <si>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</si>
  <si>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</si>
  <si>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</si>
  <si>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</si>
  <si>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</si>
  <si>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</si>
  <si>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</si>
  <si>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</si>
  <si>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</si>
  <si>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</si>
  <si>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</si>
  <si>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</si>
  <si>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</si>
  <si>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</si>
  <si>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</si>
  <si>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</si>
  <si>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</si>
  <si>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</si>
  <si>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</si>
  <si>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</si>
  <si>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</si>
  <si>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</si>
  <si>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</si>
  <si>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</si>
  <si>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</si>
  <si>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</si>
  <si>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</si>
  <si>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</si>
  <si>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</si>
  <si>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</si>
  <si>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</si>
  <si>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</si>
  <si>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</si>
  <si>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</si>
  <si>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</si>
  <si>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</si>
  <si>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</si>
  <si>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</si>
  <si>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</si>
  <si>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</si>
  <si>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</si>
  <si>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</si>
  <si>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</si>
  <si>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</si>
  <si>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</si>
  <si>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</si>
  <si>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</si>
  <si>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</si>
  <si>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</si>
  <si>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</si>
  <si>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</si>
  <si>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</si>
  <si>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</si>
  <si>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</si>
  <si>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</si>
  <si>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</si>
  <si>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</si>
  <si>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</si>
  <si>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</si>
  <si>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</si>
  <si>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</si>
  <si>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</si>
  <si>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</si>
  <si>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</si>
  <si>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</si>
  <si>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</si>
  <si>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</si>
  <si>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</si>
  <si>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</si>
  <si>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</si>
  <si>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</si>
  <si>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</si>
  <si>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</si>
  <si>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</si>
  <si>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</si>
  <si>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</si>
  <si>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</si>
  <si>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</si>
  <si>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</si>
  <si>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</si>
  <si>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</si>
  <si>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</si>
  <si>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</si>
  <si>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</si>
  <si>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</si>
  <si>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</si>
  <si>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</si>
  <si>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</si>
  <si>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</si>
  <si>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</si>
  <si>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</si>
  <si>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</si>
  <si>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</si>
  <si>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</si>
  <si>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</si>
  <si>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</si>
  <si>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</si>
  <si>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</si>
  <si>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</si>
  <si>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</si>
  <si>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</si>
  <si>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</si>
  <si>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</si>
  <si>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</si>
  <si>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</si>
  <si>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</si>
  <si>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</si>
  <si>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</si>
  <si>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</si>
  <si>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</si>
  <si>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</si>
  <si>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</si>
  <si>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</si>
  <si>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</si>
  <si>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</si>
  <si>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</si>
  <si>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</si>
  <si>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</si>
  <si>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</si>
  <si>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</si>
  <si>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</si>
  <si>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</si>
  <si>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</si>
  <si>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</si>
  <si>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</si>
  <si>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</si>
  <si>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</si>
  <si>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</si>
  <si>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</si>
  <si>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</si>
  <si>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</si>
  <si>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</si>
  <si>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</si>
  <si>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</si>
  <si>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</si>
  <si>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</si>
  <si>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</si>
  <si>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</si>
  <si>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</si>
  <si>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</si>
  <si>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</si>
  <si>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</si>
  <si>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</si>
  <si>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</si>
  <si>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</si>
  <si>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</si>
  <si>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</si>
  <si>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</si>
  <si>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</si>
  <si>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</si>
  <si>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</si>
  <si>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</si>
  <si>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</si>
  <si>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</si>
  <si>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</si>
  <si>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</si>
  <si>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</si>
  <si>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</si>
  <si>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</si>
  <si>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</si>
  <si>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</si>
  <si>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</si>
  <si>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</si>
  <si>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</si>
  <si>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</si>
  <si>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</si>
  <si>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</si>
  <si>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</si>
  <si>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</si>
  <si>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</si>
  <si>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</si>
  <si>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</si>
  <si>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</si>
  <si>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</si>
  <si>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</si>
  <si>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</si>
  <si>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</si>
  <si>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</si>
  <si>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</si>
  <si>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</si>
  <si>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</si>
  <si>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</si>
  <si>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</si>
  <si>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</si>
  <si>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</si>
  <si>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</si>
  <si>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</si>
  <si>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</si>
  <si>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</si>
  <si>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</si>
  <si>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</si>
  <si>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</si>
  <si>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</si>
  <si>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</si>
  <si>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</si>
  <si>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</si>
  <si>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</si>
  <si>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</si>
  <si>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</si>
  <si>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</si>
  <si>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</si>
  <si>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</si>
  <si>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</si>
  <si>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</si>
  <si>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</si>
  <si>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</si>
  <si>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</si>
  <si>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</si>
  <si>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</si>
  <si>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</si>
  <si>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</si>
  <si>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</si>
  <si>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</si>
  <si>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</si>
  <si>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</si>
  <si>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</si>
  <si>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</si>
  <si>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</si>
  <si>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</si>
  <si>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</si>
  <si>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</si>
  <si>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</si>
  <si>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</si>
  <si>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</si>
  <si>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</si>
  <si>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</si>
  <si>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</si>
  <si>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</si>
  <si>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</si>
  <si>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</si>
  <si>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</si>
  <si>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</si>
  <si>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</si>
  <si>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</si>
  <si>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</si>
  <si>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</si>
  <si>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</si>
  <si>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</si>
  <si>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</si>
  <si>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</si>
  <si>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</si>
  <si>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</si>
  <si>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</si>
  <si>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</si>
  <si>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</si>
  <si>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</si>
  <si>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</si>
  <si>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</si>
  <si>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</si>
  <si>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</si>
  <si>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</si>
  <si>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</si>
  <si>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</si>
  <si>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</si>
  <si>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</si>
  <si>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</si>
  <si>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</si>
  <si>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</si>
  <si>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</si>
  <si>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</si>
  <si>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</si>
  <si>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</si>
  <si>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</si>
  <si>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</si>
  <si>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</si>
  <si>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</si>
  <si>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</si>
  <si>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</si>
  <si>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</si>
  <si>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</si>
  <si>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</si>
  <si>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</si>
  <si>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</si>
  <si>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</si>
  <si>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</si>
  <si>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</si>
  <si>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</si>
  <si>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</si>
  <si>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</si>
  <si>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</si>
  <si>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</si>
  <si>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</si>
  <si>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</si>
  <si>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</si>
  <si>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</si>
  <si>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</si>
  <si>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</si>
  <si>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</si>
  <si>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</si>
  <si>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</si>
  <si>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</si>
  <si>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</si>
  <si>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</si>
  <si>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</si>
  <si>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</si>
  <si>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</si>
  <si>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</si>
  <si>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</si>
  <si>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</si>
  <si>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</si>
  <si>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</si>
  <si>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</si>
  <si>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</si>
  <si>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</si>
  <si>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</si>
  <si>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</si>
  <si>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</si>
  <si>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</si>
  <si>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</si>
  <si>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</si>
  <si>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</si>
  <si>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</si>
  <si>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</si>
  <si>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</si>
  <si>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</si>
  <si>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</si>
  <si>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</si>
  <si>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</si>
  <si>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</si>
  <si>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</si>
  <si>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</si>
  <si>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</si>
  <si>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</si>
  <si>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</si>
  <si>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</si>
  <si>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</si>
  <si>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</si>
  <si>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</si>
  <si>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</si>
  <si>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</si>
  <si>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</si>
  <si>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</si>
  <si>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</si>
  <si>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</si>
  <si>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</si>
  <si>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</si>
  <si>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</si>
  <si>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</si>
  <si>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</si>
  <si>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</si>
  <si>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</si>
  <si>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</si>
  <si>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</si>
  <si>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</si>
  <si>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</si>
  <si>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</si>
  <si>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</si>
  <si>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</si>
  <si>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</si>
  <si>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</si>
  <si>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</si>
  <si>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</si>
  <si>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</si>
  <si>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</si>
  <si>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</si>
  <si>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</si>
  <si>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</si>
  <si>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</si>
  <si>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</si>
  <si>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</si>
  <si>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</si>
  <si>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</si>
  <si>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</si>
  <si>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</si>
  <si>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</si>
  <si>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</si>
  <si>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</si>
  <si>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</si>
  <si>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</si>
  <si>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</si>
  <si>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</si>
  <si>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</si>
  <si>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</si>
  <si>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</si>
  <si>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</si>
  <si>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</si>
  <si>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</si>
  <si>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</si>
  <si>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</si>
  <si>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</si>
  <si>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</si>
  <si>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</si>
  <si>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</si>
  <si>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</si>
  <si>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</si>
  <si>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</si>
  <si>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</si>
  <si>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</si>
  <si>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</si>
  <si>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</si>
  <si>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</si>
  <si>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</si>
  <si>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</si>
  <si>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</si>
  <si>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</si>
  <si>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</si>
  <si>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</si>
  <si>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</si>
  <si>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</si>
  <si>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</si>
  <si>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</si>
  <si>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</si>
  <si>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</si>
  <si>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</si>
  <si>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</si>
  <si>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</si>
  <si>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</si>
  <si>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</si>
  <si>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</si>
  <si>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</si>
  <si>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</si>
  <si>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</si>
  <si>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</si>
  <si>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</si>
  <si>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</si>
  <si>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</si>
  <si>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</si>
  <si>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</si>
  <si>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</si>
  <si>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</si>
  <si>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</si>
  <si>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</si>
  <si>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</si>
  <si>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</si>
  <si>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</si>
  <si>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</si>
  <si>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</si>
  <si>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</si>
  <si>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</si>
  <si>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</si>
  <si>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</si>
  <si>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</si>
  <si>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</si>
  <si>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</si>
  <si>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</si>
  <si>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</si>
  <si>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</si>
  <si>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</si>
  <si>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</si>
  <si>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</si>
  <si>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</si>
  <si>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</si>
  <si>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</si>
  <si>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</si>
  <si>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</si>
  <si>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</si>
  <si>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</si>
  <si>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</si>
  <si>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</si>
  <si>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</si>
  <si>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</si>
  <si>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</si>
  <si>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</si>
  <si>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</si>
  <si>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</si>
  <si>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</si>
  <si>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</si>
  <si>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</si>
  <si>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</si>
  <si>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</si>
  <si>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</si>
  <si>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</si>
  <si>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</si>
  <si>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</si>
  <si>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</si>
  <si>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</si>
  <si>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</si>
  <si>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</si>
  <si>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</si>
  <si>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</si>
  <si>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</si>
  <si>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</si>
  <si>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</si>
  <si>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</si>
  <si>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</si>
  <si>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</si>
  <si>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</si>
  <si>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</si>
  <si>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</si>
  <si>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</si>
  <si>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</si>
  <si>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</si>
  <si>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</si>
  <si>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</si>
  <si>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</si>
  <si>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</si>
  <si>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</si>
  <si>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</si>
  <si>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</si>
  <si>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</si>
  <si>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</si>
  <si>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</si>
  <si>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</si>
  <si>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</si>
  <si>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</si>
  <si>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</si>
  <si>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</si>
  <si>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</si>
  <si>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</si>
  <si>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</si>
  <si>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</si>
  <si>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</si>
  <si>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</si>
  <si>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</si>
  <si>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</si>
  <si>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</si>
  <si>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</si>
  <si>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</si>
  <si>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</si>
  <si>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</si>
  <si>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</si>
  <si>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</si>
  <si>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</si>
  <si>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</si>
  <si>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</si>
  <si>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</si>
  <si>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</si>
  <si>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</si>
  <si>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</si>
  <si>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</si>
  <si>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</si>
  <si>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</si>
  <si>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</si>
  <si>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</si>
  <si>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</si>
  <si>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</si>
  <si>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</si>
  <si>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</si>
  <si>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</si>
  <si>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</si>
  <si>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</si>
  <si>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</si>
  <si>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</si>
  <si>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</si>
  <si>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</si>
  <si>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</si>
  <si>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</si>
  <si>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</si>
  <si>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</si>
  <si>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</si>
  <si>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</si>
  <si>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</si>
  <si>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</si>
  <si>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</si>
  <si>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</si>
  <si>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</si>
  <si>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</si>
  <si>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</si>
  <si>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</si>
  <si>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</si>
  <si>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</si>
  <si>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</si>
  <si>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</si>
  <si>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</si>
  <si>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</si>
  <si>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</si>
  <si>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</si>
  <si>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</si>
  <si>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</si>
  <si>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</si>
  <si>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</si>
  <si>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</si>
  <si>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</si>
  <si>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</si>
  <si>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</si>
  <si>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</si>
  <si>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</si>
  <si>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</si>
  <si>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</si>
  <si>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</si>
  <si>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</si>
  <si>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</si>
  <si>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</si>
  <si>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</si>
  <si>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</si>
  <si>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</si>
  <si>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</si>
  <si>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</si>
  <si>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</si>
  <si>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</si>
  <si>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</si>
  <si>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</si>
  <si>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</si>
  <si>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</si>
  <si>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</si>
  <si>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</si>
  <si>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</si>
  <si>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</si>
  <si>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</si>
  <si>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</si>
  <si>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</si>
  <si>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</si>
  <si>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</si>
  <si>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</si>
  <si>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</si>
  <si>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</si>
  <si>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</si>
  <si>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</si>
  <si>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</si>
  <si>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</si>
  <si>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</si>
  <si>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</si>
  <si>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</si>
  <si>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</si>
  <si>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</si>
  <si>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</si>
  <si>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</si>
  <si>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</si>
  <si>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</si>
  <si>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</si>
  <si>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</si>
  <si>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</si>
  <si>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</si>
  <si>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</si>
  <si>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</si>
  <si>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</si>
  <si>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</si>
  <si>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</si>
  <si>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</si>
  <si>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</si>
  <si>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</si>
  <si>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</si>
  <si>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</si>
  <si>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</si>
  <si>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</si>
  <si>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</si>
  <si>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</si>
  <si>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</si>
  <si>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</si>
  <si>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</si>
  <si>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</si>
  <si>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</si>
  <si>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</si>
  <si>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</si>
  <si>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</si>
  <si>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</si>
  <si>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</si>
  <si>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</si>
  <si>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</si>
  <si>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</si>
  <si>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</si>
  <si>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</si>
  <si>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</si>
  <si>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</si>
  <si>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</si>
  <si>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</si>
  <si>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</si>
  <si>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</si>
  <si>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</si>
  <si>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</si>
  <si>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</si>
  <si>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</si>
  <si>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</si>
  <si>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</si>
  <si>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</si>
  <si>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</si>
  <si>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</si>
  <si>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</si>
  <si>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</si>
  <si>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</si>
  <si>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</si>
  <si>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</si>
  <si>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</si>
  <si>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</si>
  <si>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</si>
  <si>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</si>
  <si>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</si>
  <si>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</si>
  <si>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</si>
  <si>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</si>
  <si>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</si>
  <si>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</si>
  <si>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</si>
  <si>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</si>
  <si>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</si>
  <si>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</si>
  <si>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</si>
  <si>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</si>
  <si>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</si>
  <si>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</si>
  <si>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</si>
  <si>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</si>
  <si>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</si>
  <si>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</si>
  <si>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</si>
  <si>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</si>
  <si>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</si>
  <si>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</si>
  <si>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</si>
  <si>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</si>
  <si>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</si>
  <si>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</si>
  <si>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</si>
  <si>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</si>
  <si>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</si>
  <si>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</si>
  <si>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</si>
  <si>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</si>
  <si>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</si>
  <si>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</si>
  <si>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</si>
  <si>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</si>
  <si>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</si>
  <si>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</si>
  <si>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</si>
  <si>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</si>
  <si>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</si>
  <si>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</si>
  <si>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</si>
  <si>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</si>
  <si>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</si>
  <si>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</si>
  <si>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</si>
  <si>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</si>
  <si>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</si>
  <si>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</si>
  <si>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</si>
  <si>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</si>
  <si>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</si>
  <si>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</si>
  <si>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</si>
  <si>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</si>
  <si>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</si>
  <si>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</si>
  <si>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</si>
  <si>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</si>
  <si>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</si>
  <si>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</si>
  <si>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</si>
  <si>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</si>
  <si>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</si>
  <si>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</si>
  <si>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</si>
  <si>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</si>
  <si>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</si>
  <si>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</si>
  <si>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</si>
  <si>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</si>
  <si>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</si>
  <si>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</si>
  <si>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</si>
  <si>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</si>
  <si>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</si>
  <si>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</si>
  <si>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</si>
  <si>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</si>
  <si>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</si>
  <si>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</si>
  <si>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</si>
  <si>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</si>
  <si>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</si>
  <si>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</si>
  <si>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</si>
  <si>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</si>
  <si>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</si>
  <si>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</si>
  <si>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</si>
  <si>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</si>
  <si>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</si>
  <si>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</si>
  <si>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</si>
  <si>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</si>
  <si>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</si>
  <si>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</si>
  <si>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</si>
  <si>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</si>
  <si>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</si>
  <si>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</si>
  <si>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</si>
  <si>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</si>
  <si>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</si>
  <si>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</si>
  <si>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</si>
  <si>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</si>
  <si>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</si>
  <si>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</si>
  <si>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</si>
  <si>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</si>
  <si>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</si>
  <si>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</si>
  <si>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</si>
  <si>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</si>
  <si>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</si>
  <si>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</si>
  <si>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</si>
  <si>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</si>
  <si>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</si>
  <si>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</si>
  <si>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</si>
  <si>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</si>
  <si>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</si>
  <si>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</si>
  <si>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</si>
  <si>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</si>
  <si>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</si>
  <si>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</si>
  <si>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</si>
  <si>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</si>
  <si>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</si>
  <si>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</si>
  <si>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</si>
  <si>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</si>
  <si>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</si>
  <si>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</si>
  <si>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</si>
  <si>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</si>
  <si>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</si>
  <si>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</si>
  <si>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</si>
  <si>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</si>
  <si>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</si>
  <si>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</si>
  <si>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</si>
  <si>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</si>
  <si>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</si>
  <si>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</si>
  <si>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</si>
  <si>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</si>
  <si>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</si>
  <si>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</si>
  <si>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</si>
  <si>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</si>
  <si>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</si>
  <si>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</si>
  <si>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</si>
  <si>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</si>
  <si>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</si>
  <si>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</si>
  <si>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</si>
  <si>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</si>
  <si>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</si>
  <si>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</si>
  <si>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</si>
  <si>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</si>
  <si>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</si>
  <si>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</si>
  <si>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</si>
  <si>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</si>
  <si>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</si>
  <si>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</si>
  <si>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</si>
  <si>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</si>
  <si>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</si>
  <si>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</si>
  <si>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</si>
  <si>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</si>
  <si>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</si>
  <si>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</si>
  <si>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</si>
  <si>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</si>
  <si>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</si>
  <si>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</si>
  <si>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</si>
  <si>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</si>
  <si>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</si>
  <si>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</si>
  <si>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</si>
  <si>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</si>
  <si>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</si>
  <si>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</si>
  <si>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</si>
  <si>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</si>
  <si>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</si>
  <si>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</si>
  <si>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</si>
  <si>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</si>
  <si>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</si>
  <si>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</si>
  <si>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</si>
  <si>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</si>
  <si>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</si>
  <si>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</si>
  <si>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</si>
  <si>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</si>
  <si>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</si>
  <si>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</si>
  <si>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</si>
  <si>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</si>
  <si>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</si>
  <si>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</si>
  <si>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</si>
  <si>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</si>
  <si>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</si>
  <si>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</si>
  <si>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</si>
  <si>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</si>
  <si>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</si>
  <si>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</si>
  <si>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</si>
  <si>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</si>
  <si>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</si>
  <si>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</si>
  <si>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</si>
  <si>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</si>
  <si>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</si>
  <si>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</si>
  <si>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</si>
  <si>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</si>
  <si>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</si>
  <si>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</si>
  <si>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</si>
  <si>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</si>
  <si>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</si>
  <si>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</si>
  <si>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</si>
  <si>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</si>
  <si>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</si>
  <si>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</si>
  <si>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</si>
  <si>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</si>
  <si>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</si>
  <si>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</si>
  <si>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</si>
  <si>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</si>
  <si>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</si>
  <si>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</si>
  <si>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</si>
  <si>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</si>
  <si>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</si>
  <si>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</si>
  <si>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</si>
  <si>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</si>
  <si>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</si>
  <si>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</si>
  <si>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</si>
  <si>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</si>
  <si>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</si>
  <si>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</si>
  <si>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</si>
  <si>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</si>
  <si>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</si>
  <si>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</si>
  <si>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</si>
  <si>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</si>
  <si>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</si>
  <si>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</si>
  <si>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</si>
  <si>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</si>
  <si>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</si>
  <si>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</si>
  <si>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</si>
  <si>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</si>
  <si>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</si>
  <si>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</si>
  <si>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</si>
  <si>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</si>
  <si>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</si>
  <si>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</si>
  <si>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</si>
  <si>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</si>
  <si>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</si>
  <si>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</si>
  <si>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</si>
  <si>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</si>
  <si>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</si>
  <si>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</si>
  <si>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</si>
  <si>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</si>
  <si>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</si>
  <si>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</si>
  <si>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</si>
  <si>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</si>
  <si>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</si>
  <si>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</si>
  <si>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</si>
  <si>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</si>
  <si>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</si>
  <si>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</si>
  <si>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</si>
  <si>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</si>
  <si>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</si>
  <si>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</si>
  <si>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</si>
  <si>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</si>
  <si>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</si>
  <si>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</si>
  <si>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</si>
  <si>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</si>
  <si>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</si>
  <si>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</si>
  <si>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</si>
  <si>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</si>
  <si>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</si>
  <si>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</si>
  <si>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</si>
  <si>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</si>
  <si>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</si>
  <si>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</si>
  <si>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</si>
  <si>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</si>
  <si>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</si>
  <si>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</si>
  <si>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</si>
  <si>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</si>
  <si>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</si>
  <si>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</si>
  <si>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</si>
  <si>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</si>
  <si>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</si>
  <si>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</si>
  <si>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</si>
  <si>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</si>
  <si>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</si>
  <si>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</si>
  <si>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</si>
  <si>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</si>
  <si>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</si>
  <si>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</si>
  <si>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</si>
  <si>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</si>
  <si>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</si>
  <si>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</si>
  <si>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</si>
  <si>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</si>
  <si>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</si>
  <si>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</si>
  <si>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</si>
  <si>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</si>
  <si>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</si>
  <si>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</si>
  <si>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</si>
  <si>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</si>
  <si>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</si>
  <si>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</si>
  <si>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</si>
  <si>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</si>
  <si>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</si>
  <si>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</si>
  <si>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</si>
  <si>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</si>
  <si>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</si>
  <si>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</si>
  <si>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</si>
  <si>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</si>
  <si>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</si>
  <si>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</si>
  <si>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</si>
  <si>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</si>
  <si>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</si>
  <si>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</si>
  <si>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</si>
  <si>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</si>
  <si>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</si>
  <si>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</si>
  <si>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</si>
  <si>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</si>
  <si>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</si>
  <si>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</si>
  <si>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</si>
  <si>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</si>
  <si>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</si>
  <si>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</si>
  <si>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</si>
  <si>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</si>
  <si>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</si>
  <si>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</si>
  <si>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</si>
  <si>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</si>
  <si>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</si>
  <si>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</si>
  <si>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</si>
  <si>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</si>
  <si>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</si>
  <si>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</si>
  <si>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</si>
  <si>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</si>
  <si>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</si>
  <si>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</si>
  <si>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</si>
  <si>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</si>
  <si>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</si>
  <si>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</si>
  <si>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</si>
  <si>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</si>
  <si>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</si>
  <si>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</si>
  <si>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</si>
  <si>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</si>
  <si>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</si>
  <si>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</si>
  <si>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</si>
  <si>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</si>
  <si>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</si>
  <si>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</si>
  <si>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</si>
  <si>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</si>
  <si>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</si>
  <si>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</si>
  <si>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</si>
  <si>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</si>
  <si>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</si>
  <si>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</si>
  <si>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</si>
  <si>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</si>
  <si>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</si>
  <si>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</si>
  <si>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</si>
  <si>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</si>
  <si>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</si>
  <si>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</si>
  <si>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</si>
  <si>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</si>
  <si>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</si>
  <si>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</si>
  <si>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</si>
  <si>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</si>
  <si>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</si>
  <si>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</si>
  <si>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</si>
  <si>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</si>
  <si>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</si>
  <si>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</si>
  <si>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</si>
  <si>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</si>
  <si>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</si>
  <si>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</si>
  <si>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</si>
  <si>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</si>
  <si>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</si>
  <si>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</si>
  <si>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</si>
  <si>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</si>
  <si>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</si>
  <si>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</si>
  <si>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</si>
  <si>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</si>
  <si>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</si>
  <si>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</si>
  <si>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</si>
  <si>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</si>
  <si>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</si>
  <si>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</si>
  <si>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</si>
  <si>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</si>
  <si>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</si>
  <si>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</si>
  <si>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</si>
  <si>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</si>
  <si>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</si>
  <si>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</si>
  <si>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</si>
  <si>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</si>
  <si>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</si>
  <si>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</si>
  <si>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</si>
  <si>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</si>
  <si>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</si>
  <si>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</si>
  <si>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</si>
  <si>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</si>
  <si>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</si>
  <si>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</si>
  <si>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</si>
  <si>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</si>
  <si>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</si>
  <si>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</si>
  <si>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</si>
  <si>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</si>
  <si>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</si>
  <si>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</si>
  <si>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</si>
  <si>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</si>
  <si>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</si>
  <si>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</si>
  <si>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</si>
  <si>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</si>
  <si>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</si>
  <si>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</si>
  <si>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</si>
  <si>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</si>
  <si>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</si>
  <si>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</si>
  <si>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</si>
  <si>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</si>
  <si>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</si>
  <si>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</si>
  <si>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</si>
  <si>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</si>
  <si>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</si>
  <si>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</si>
  <si>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</si>
  <si>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</si>
  <si>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</si>
  <si>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</si>
  <si>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</si>
  <si>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</si>
  <si>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</si>
  <si>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</si>
  <si>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</si>
  <si>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</si>
  <si>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</si>
  <si>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</si>
  <si>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</si>
  <si>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</si>
  <si>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</si>
  <si>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</si>
  <si>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</si>
  <si>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</si>
  <si>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</si>
  <si>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</si>
  <si>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</si>
  <si>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</si>
  <si>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</si>
  <si>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</si>
  <si>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</si>
  <si>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</si>
  <si>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</si>
  <si>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</si>
  <si>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</si>
  <si>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</si>
  <si>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</si>
  <si>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</si>
  <si>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</si>
  <si>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</si>
  <si>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</si>
  <si>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</si>
  <si>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</si>
  <si>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</si>
  <si>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</si>
  <si>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</si>
  <si>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</si>
  <si>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</si>
  <si>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</si>
  <si>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</si>
  <si>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</si>
  <si>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</si>
  <si>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</si>
  <si>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</si>
  <si>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</si>
  <si>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</si>
  <si>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</si>
  <si>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</si>
  <si>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</si>
  <si>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</si>
  <si>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</si>
  <si>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</si>
  <si>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</si>
  <si>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</si>
  <si>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</si>
  <si>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</si>
  <si>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</si>
  <si>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</si>
  <si>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</si>
  <si>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</si>
  <si>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</si>
  <si>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</si>
  <si>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</si>
  <si>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</si>
  <si>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</si>
  <si>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</si>
  <si>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</si>
  <si>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</si>
  <si>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</si>
  <si>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</si>
  <si>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</si>
  <si>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</si>
  <si>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</si>
  <si>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</si>
  <si>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</si>
  <si>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</si>
  <si>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</si>
  <si>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</si>
  <si>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</si>
  <si>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</si>
  <si>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</si>
  <si>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</si>
  <si>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</si>
  <si>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</si>
  <si>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</si>
  <si>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</si>
  <si>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</si>
  <si>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</si>
  <si>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</si>
  <si>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</si>
  <si>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</si>
  <si>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</si>
  <si>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</si>
  <si>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</si>
  <si>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</si>
  <si>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</si>
  <si>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</si>
  <si>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</si>
  <si>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</si>
  <si>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</si>
  <si>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</si>
  <si>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</si>
  <si>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</si>
  <si>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</si>
  <si>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</si>
  <si>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</si>
  <si>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</si>
  <si>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</si>
  <si>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</si>
  <si>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</si>
  <si>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</si>
  <si>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</si>
  <si>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</si>
  <si>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</si>
  <si>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</si>
  <si>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</si>
  <si>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</si>
  <si>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</si>
  <si>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</si>
  <si>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</si>
  <si>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</si>
  <si>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</si>
  <si>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</si>
  <si>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</si>
  <si>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</si>
  <si>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</si>
  <si>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</si>
  <si>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</si>
  <si>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</si>
  <si>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</si>
  <si>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</si>
  <si>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</si>
  <si>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</si>
  <si>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</si>
  <si>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</si>
  <si>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</si>
  <si>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</si>
  <si>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</si>
  <si>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</si>
  <si>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</si>
  <si>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</si>
  <si>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</si>
  <si>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</si>
  <si>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</si>
  <si>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</si>
  <si>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</si>
  <si>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</si>
  <si>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</si>
  <si>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</si>
  <si>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</si>
  <si>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</si>
  <si>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</si>
  <si>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</si>
  <si>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</si>
  <si>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</si>
  <si>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</si>
  <si>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</si>
  <si>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</si>
  <si>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</si>
  <si>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</si>
  <si>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</si>
  <si>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</si>
  <si>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</si>
  <si>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</si>
  <si>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</si>
  <si>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</si>
  <si>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</si>
  <si>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</si>
  <si>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</si>
  <si>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</si>
  <si>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</si>
  <si>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</si>
  <si>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</si>
  <si>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</si>
  <si>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</si>
  <si>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</si>
  <si>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</si>
  <si>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</si>
  <si>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</si>
  <si>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</si>
  <si>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</si>
  <si>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</si>
  <si>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</si>
  <si>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</si>
  <si>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</si>
  <si>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</si>
  <si>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</si>
  <si>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</si>
  <si>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</si>
  <si>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</si>
  <si>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</si>
  <si>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</si>
  <si>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</si>
  <si>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</si>
  <si>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</si>
  <si>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</si>
  <si>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</si>
  <si>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</si>
  <si>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</si>
  <si>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</si>
  <si>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</si>
  <si>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</si>
  <si>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</si>
  <si>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</si>
  <si>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</si>
  <si>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</si>
  <si>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</si>
  <si>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</si>
  <si>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</si>
  <si>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</si>
  <si>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</si>
  <si>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</si>
  <si>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</si>
  <si>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</si>
  <si>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</si>
  <si>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</si>
  <si>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</si>
  <si>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</si>
  <si>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</si>
  <si>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</si>
  <si>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</si>
  <si>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</si>
  <si>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</si>
  <si>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</si>
  <si>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</si>
  <si>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</si>
  <si>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</si>
  <si>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</si>
  <si>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</si>
  <si>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</si>
  <si>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</si>
  <si>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</si>
  <si>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</si>
  <si>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</si>
  <si>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</si>
  <si>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</si>
  <si>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</si>
  <si>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</si>
  <si>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</si>
  <si>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</si>
  <si>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</si>
  <si>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</si>
  <si>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</si>
  <si>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</si>
  <si>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</si>
  <si>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</si>
  <si>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</si>
  <si>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</si>
  <si>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</si>
  <si>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</si>
  <si>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</si>
  <si>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</si>
  <si>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</si>
  <si>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</si>
  <si>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</si>
  <si>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</si>
  <si>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</si>
  <si>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</si>
  <si>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</si>
  <si>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</si>
  <si>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</si>
  <si>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</si>
  <si>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</si>
  <si>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</si>
  <si>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</si>
  <si>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</si>
  <si>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</si>
  <si>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</si>
  <si>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</si>
  <si>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</si>
  <si>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</si>
  <si>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</si>
  <si>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</si>
  <si>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</si>
  <si>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</si>
  <si>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</si>
  <si>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</si>
  <si>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</si>
  <si>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</si>
  <si>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</si>
  <si>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</si>
  <si>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</si>
  <si>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</si>
  <si>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</si>
  <si>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</si>
  <si>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</si>
  <si>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</si>
  <si>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</si>
  <si>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</si>
  <si>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</si>
  <si>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</si>
  <si>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</si>
  <si>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</si>
  <si>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</si>
  <si>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</si>
  <si>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</si>
  <si>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</si>
  <si>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</si>
  <si>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</si>
  <si>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</si>
  <si>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</si>
  <si>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</si>
  <si>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</si>
  <si>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</si>
  <si>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</si>
  <si>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</si>
  <si>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</si>
  <si>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</si>
  <si>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</si>
  <si>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</si>
  <si>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</si>
  <si>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</si>
  <si>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</si>
  <si>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</si>
  <si>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</si>
  <si>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</si>
  <si>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</si>
  <si>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</si>
  <si>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</si>
  <si>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</si>
  <si>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</si>
  <si>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</si>
  <si>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</si>
  <si>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</si>
  <si>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</si>
  <si>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</si>
  <si>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</si>
  <si>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</si>
  <si>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</si>
  <si>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</si>
  <si>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</si>
  <si>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</si>
  <si>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</si>
  <si>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</si>
  <si>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</si>
  <si>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</si>
  <si>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</si>
  <si>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</si>
  <si>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</si>
  <si>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</si>
  <si>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</si>
  <si>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</si>
  <si>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</si>
  <si>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</si>
  <si>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</si>
  <si>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</si>
  <si>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</si>
  <si>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</si>
  <si>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</si>
  <si>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</si>
  <si>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</si>
  <si>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</si>
  <si>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</si>
  <si>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</si>
  <si>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</si>
  <si>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</si>
  <si>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</si>
  <si>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</si>
  <si>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</si>
  <si>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</si>
  <si>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</si>
  <si>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</si>
  <si>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</si>
  <si>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</si>
  <si>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</si>
  <si>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</si>
  <si>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</si>
  <si>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</si>
  <si>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</si>
  <si>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</si>
  <si>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</si>
  <si>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</si>
  <si>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</si>
  <si>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</si>
  <si>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</si>
  <si>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</si>
  <si>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</si>
  <si>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</si>
  <si>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</si>
  <si>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</si>
  <si>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</si>
  <si>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</si>
  <si>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</si>
  <si>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</si>
  <si>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</si>
  <si>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</si>
  <si>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</si>
  <si>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</si>
  <si>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</si>
  <si>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</si>
  <si>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</si>
  <si>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</si>
  <si>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</si>
  <si>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</si>
  <si>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</si>
  <si>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</si>
  <si>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</si>
  <si>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</si>
  <si>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</si>
  <si>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</si>
  <si>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</si>
  <si>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</si>
  <si>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</si>
  <si>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</si>
  <si>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</si>
  <si>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</si>
  <si>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</si>
  <si>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</si>
  <si>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</si>
  <si>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</si>
  <si>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</si>
  <si>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</si>
  <si>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</si>
  <si>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</si>
  <si>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</si>
  <si>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</si>
  <si>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</si>
  <si>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</si>
  <si>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</si>
  <si>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</si>
  <si>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</si>
  <si>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</si>
  <si>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</si>
  <si>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</si>
  <si>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</si>
  <si>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</si>
  <si>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</si>
  <si>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</si>
  <si>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</si>
  <si>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</si>
  <si>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</si>
  <si>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</si>
  <si>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</si>
  <si>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</si>
  <si>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</si>
  <si>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</si>
  <si>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</si>
  <si>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</si>
  <si>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</si>
  <si>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</si>
  <si>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</si>
  <si>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</si>
  <si>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</si>
  <si>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</si>
  <si>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</si>
  <si>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</si>
  <si>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</si>
  <si>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</si>
  <si>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</si>
  <si>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</si>
  <si>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</si>
  <si>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</si>
  <si>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</si>
  <si>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</si>
  <si>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</si>
  <si>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</si>
  <si>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</si>
  <si>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</si>
  <si>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</si>
  <si>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</si>
  <si>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</si>
  <si>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</si>
  <si>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</si>
  <si>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</si>
  <si>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</si>
  <si>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</si>
  <si>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</si>
  <si>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</si>
  <si>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</si>
  <si>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</si>
  <si>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</si>
  <si>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</si>
  <si>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</si>
  <si>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</si>
  <si>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</si>
  <si>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</si>
  <si>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</si>
  <si>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</si>
  <si>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</si>
  <si>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</si>
  <si>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</si>
  <si>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</si>
  <si>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</si>
  <si>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</si>
  <si>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</si>
  <si>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</si>
  <si>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</si>
  <si>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</si>
  <si>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</si>
  <si>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</si>
  <si>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</si>
  <si>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</si>
  <si>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</si>
  <si>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</si>
  <si>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</si>
  <si>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</si>
  <si>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</si>
  <si>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</si>
  <si>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</si>
  <si>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</si>
  <si>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</si>
  <si>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</si>
  <si>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</si>
  <si>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</si>
  <si>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</si>
  <si>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</si>
  <si>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</si>
  <si>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</si>
  <si>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</si>
  <si>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</si>
  <si>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</si>
  <si>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</si>
  <si>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</si>
  <si>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</si>
  <si>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</si>
  <si>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</si>
  <si>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</si>
  <si>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</si>
  <si>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</si>
  <si>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</si>
  <si>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</si>
  <si>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</si>
  <si>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</si>
  <si>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</si>
  <si>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</si>
  <si>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</si>
  <si>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</si>
  <si>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</si>
  <si>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</si>
  <si>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</si>
  <si>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</si>
  <si>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</si>
  <si>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</si>
  <si>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</si>
  <si>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</si>
  <si>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</si>
  <si>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</si>
  <si>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</si>
  <si>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</si>
  <si>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</si>
  <si>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</si>
  <si>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</si>
  <si>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</si>
  <si>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</si>
  <si>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</si>
  <si>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</si>
  <si>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</si>
  <si>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</si>
  <si>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</si>
  <si>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</si>
  <si>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</si>
  <si>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</si>
  <si>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</si>
  <si>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</si>
  <si>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</si>
  <si>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</si>
  <si>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</si>
  <si>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</si>
  <si>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</si>
  <si>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</si>
  <si>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</si>
  <si>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</si>
  <si>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</si>
  <si>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</si>
  <si>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</si>
  <si>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</si>
  <si>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</si>
  <si>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</si>
  <si>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</si>
  <si>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</si>
  <si>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</si>
  <si>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</si>
  <si>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</si>
  <si>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</si>
  <si>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</si>
  <si>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</si>
  <si>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</si>
  <si>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</si>
  <si>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</si>
  <si>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</si>
  <si>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</si>
  <si>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</si>
  <si>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</si>
  <si>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</si>
  <si>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</si>
  <si>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</si>
  <si>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</si>
  <si>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</si>
  <si>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</si>
  <si>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</si>
  <si>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</si>
  <si>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</si>
  <si>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</si>
  <si>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</si>
  <si>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</si>
  <si>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</si>
  <si>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</si>
  <si>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</si>
  <si>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</si>
  <si>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</si>
  <si>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</si>
  <si>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</si>
  <si>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</si>
  <si>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</si>
  <si>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</si>
  <si>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</si>
  <si>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</si>
  <si>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</si>
  <si>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</si>
  <si>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</si>
  <si>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</si>
  <si>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</si>
  <si>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</si>
  <si>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</si>
  <si>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</si>
  <si>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</si>
  <si>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</si>
  <si>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</si>
  <si>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</si>
  <si>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</si>
  <si>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</si>
  <si>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</si>
  <si>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</si>
  <si>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</si>
  <si>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</si>
  <si>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</si>
  <si>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</si>
  <si>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</si>
  <si>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</si>
  <si>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</si>
  <si>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</si>
  <si>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</si>
  <si>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</si>
  <si>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</si>
  <si>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</si>
  <si>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</si>
  <si>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</si>
  <si>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</si>
  <si>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</si>
  <si>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</si>
  <si>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</si>
  <si>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</si>
  <si>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</si>
  <si>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</si>
  <si>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</si>
  <si>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</si>
  <si>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</si>
  <si>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</si>
  <si>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</si>
  <si>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</si>
  <si>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</si>
  <si>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</si>
  <si>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</si>
  <si>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</si>
  <si>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</si>
  <si>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</si>
  <si>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</si>
  <si>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</si>
  <si>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</si>
  <si>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</si>
  <si>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</si>
  <si>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</si>
  <si>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</si>
  <si>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</si>
  <si>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</si>
  <si>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</si>
  <si>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</si>
  <si>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</si>
  <si>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</si>
  <si>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</si>
  <si>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</si>
  <si>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</si>
  <si>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</si>
  <si>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</si>
  <si>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</si>
  <si>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</si>
  <si>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</si>
  <si>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</si>
  <si>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</si>
  <si>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</si>
  <si>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</si>
  <si>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</si>
  <si>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</si>
  <si>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</si>
  <si>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</si>
  <si>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</si>
  <si>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</si>
  <si>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</si>
  <si>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</si>
  <si>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</si>
  <si>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</si>
  <si>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</si>
  <si>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</si>
  <si>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</si>
  <si>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</si>
  <si>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</si>
  <si>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</si>
  <si>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</si>
  <si>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</si>
  <si>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</si>
  <si>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</si>
  <si>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</si>
  <si>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</si>
  <si>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</si>
  <si>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</si>
  <si>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</si>
  <si>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</si>
  <si>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</si>
  <si>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</si>
  <si>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</si>
  <si>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</si>
  <si>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</si>
  <si>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</si>
  <si>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</si>
  <si>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</si>
  <si>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</si>
  <si>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</si>
  <si>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</si>
  <si>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</si>
  <si>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</si>
  <si>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</si>
  <si>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</si>
  <si>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</si>
  <si>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</si>
  <si>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</si>
  <si>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</si>
  <si>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</si>
  <si>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</si>
  <si>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</si>
  <si>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</si>
  <si>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</si>
  <si>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</si>
  <si>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</si>
  <si>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</si>
  <si>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</si>
  <si>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</si>
  <si>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</si>
  <si>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</si>
  <si>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</si>
  <si>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</si>
  <si>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</si>
  <si>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</si>
  <si>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</si>
  <si>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</si>
  <si>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</si>
  <si>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</si>
  <si>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</si>
  <si>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</si>
  <si>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</si>
  <si>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</si>
  <si>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</si>
  <si>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</si>
  <si>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</si>
  <si>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</si>
  <si>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</si>
  <si>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</si>
  <si>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</si>
  <si>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</si>
  <si>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</si>
  <si>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</si>
  <si>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</si>
  <si>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</si>
  <si>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</si>
  <si>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</si>
  <si>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</si>
  <si>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</si>
  <si>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</si>
  <si>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</si>
  <si>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</si>
  <si>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</si>
  <si>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</si>
  <si>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</si>
  <si>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</si>
  <si>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</si>
  <si>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</si>
  <si>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</si>
  <si>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</si>
  <si>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</si>
  <si>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</si>
  <si>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</si>
  <si>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</si>
  <si>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</si>
  <si>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</si>
  <si>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</si>
  <si>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</si>
  <si>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</si>
  <si>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</si>
  <si>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</si>
  <si>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</si>
  <si>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</si>
  <si>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</si>
  <si>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</si>
  <si>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</si>
  <si>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</si>
  <si>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</si>
  <si>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</si>
  <si>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</si>
  <si>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</si>
  <si>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</si>
  <si>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</si>
  <si>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</si>
  <si>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</si>
  <si>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</si>
  <si>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</si>
  <si>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</si>
  <si>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</si>
  <si>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</si>
  <si>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</si>
  <si>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</si>
  <si>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</si>
  <si>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</si>
  <si>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</si>
  <si>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</si>
  <si>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</si>
  <si>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</si>
  <si>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</si>
  <si>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</si>
  <si>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</si>
  <si>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</si>
  <si>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</si>
  <si>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</si>
  <si>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</si>
  <si>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</si>
  <si>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</si>
  <si>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</si>
  <si>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</si>
  <si>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</si>
  <si>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</si>
  <si>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</si>
  <si>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</si>
  <si>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</si>
  <si>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</si>
  <si>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</si>
  <si>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</si>
  <si>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</si>
  <si>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</si>
  <si>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</si>
  <si>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</si>
  <si>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</si>
  <si>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</si>
  <si>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</si>
  <si>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</si>
  <si>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</si>
  <si>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</si>
  <si>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</si>
  <si>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</si>
  <si>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</si>
  <si>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</si>
  <si>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</si>
  <si>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</si>
  <si>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</si>
  <si>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</si>
  <si>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</si>
  <si>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</si>
  <si>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</si>
  <si>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</si>
  <si>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</si>
  <si>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</si>
  <si>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</si>
  <si>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</si>
  <si>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</si>
  <si>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</si>
  <si>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</si>
  <si>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</si>
  <si>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</si>
  <si>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</si>
  <si>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</si>
  <si>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</si>
  <si>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</si>
  <si>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</si>
  <si>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</si>
  <si>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</si>
  <si>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</si>
  <si>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</si>
  <si>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</si>
  <si>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</si>
  <si>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</si>
  <si>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</si>
  <si>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</si>
  <si>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</si>
  <si>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</si>
  <si>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</si>
  <si>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</si>
  <si>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</si>
  <si>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</si>
  <si>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</si>
  <si>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</si>
  <si>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</si>
  <si>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</si>
  <si>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</si>
  <si>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</si>
  <si>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</si>
  <si>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</si>
  <si>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</si>
  <si>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</si>
  <si>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</si>
  <si>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</si>
  <si>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</si>
  <si>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</si>
  <si>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</si>
  <si>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</si>
  <si>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</si>
  <si>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</si>
  <si>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</si>
  <si>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</si>
  <si>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</si>
  <si>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</si>
  <si>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</si>
  <si>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</si>
  <si>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</si>
  <si>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</si>
  <si>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</si>
  <si>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</si>
  <si>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</si>
  <si>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</si>
  <si>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</si>
  <si>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</si>
  <si>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</si>
  <si>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</si>
  <si>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</si>
  <si>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</si>
  <si>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</si>
  <si>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</si>
  <si>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</si>
  <si>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</si>
  <si>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</si>
  <si>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</si>
  <si>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</si>
  <si>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</si>
  <si>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</si>
  <si>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</si>
  <si>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</si>
  <si>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</si>
  <si>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</si>
  <si>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</si>
  <si>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</si>
  <si>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</si>
  <si>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</si>
  <si>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</si>
  <si>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</si>
  <si>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</si>
  <si>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</si>
  <si>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</si>
  <si>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</si>
  <si>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</si>
  <si>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</si>
  <si>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</si>
  <si>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</si>
  <si>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</si>
  <si>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</si>
  <si>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</si>
  <si>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</si>
  <si>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</si>
  <si>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</si>
  <si>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</si>
  <si>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</si>
  <si>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</si>
  <si>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</si>
  <si>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</si>
  <si>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</si>
  <si>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</si>
  <si>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</si>
  <si>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</si>
  <si>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</si>
  <si>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</si>
  <si>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</si>
  <si>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</si>
  <si>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</si>
  <si>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</si>
  <si>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</si>
  <si>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</si>
  <si>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</si>
  <si>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</si>
  <si>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</si>
  <si>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</si>
  <si>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</si>
  <si>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</si>
  <si>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</si>
  <si>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</si>
  <si>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</si>
  <si>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</si>
  <si>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</si>
  <si>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</si>
  <si>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</si>
  <si>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</si>
  <si>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</si>
  <si>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</si>
  <si>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</si>
  <si>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</si>
  <si>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</si>
  <si>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</si>
  <si>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</si>
  <si>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</si>
  <si>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</si>
  <si>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</si>
  <si>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</si>
  <si>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</si>
  <si>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</si>
  <si>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</si>
  <si>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</si>
  <si>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</si>
  <si>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</si>
  <si>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</si>
  <si>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</si>
  <si>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</si>
  <si>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</si>
  <si>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</si>
  <si>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</si>
  <si>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</si>
  <si>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</si>
  <si>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</si>
  <si>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</si>
  <si>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</si>
  <si>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</si>
  <si>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</si>
  <si>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</si>
  <si>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</si>
  <si>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</si>
  <si>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</si>
  <si>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</si>
  <si>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</si>
  <si>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</si>
  <si>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</si>
  <si>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</si>
  <si>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</si>
  <si>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</si>
  <si>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</si>
  <si>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</si>
  <si>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</si>
  <si>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</si>
  <si>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</si>
  <si>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</si>
  <si>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</si>
  <si>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</si>
  <si>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</si>
  <si>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</si>
  <si>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</si>
  <si>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</si>
  <si>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</si>
  <si>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</si>
  <si>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</si>
  <si>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</si>
  <si>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</si>
  <si>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</si>
  <si>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</si>
  <si>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</si>
  <si>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</si>
  <si>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</si>
  <si>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</si>
  <si>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</si>
  <si>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</si>
  <si>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</si>
  <si>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</si>
  <si>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</si>
  <si>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</si>
  <si>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</si>
  <si>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</si>
  <si>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</si>
  <si>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</si>
  <si>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</si>
  <si>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</si>
  <si>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</si>
  <si>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</si>
  <si>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</si>
  <si>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</si>
  <si>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</si>
  <si>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</si>
  <si>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</si>
  <si>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</si>
  <si>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</si>
  <si>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</si>
  <si>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</si>
  <si>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</si>
  <si>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</si>
  <si>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</si>
  <si>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</si>
  <si>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</si>
  <si>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</si>
  <si>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</si>
  <si>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</si>
  <si>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</si>
  <si>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</si>
  <si>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</si>
  <si>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</si>
  <si>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</si>
  <si>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</si>
  <si>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</si>
  <si>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</si>
  <si>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</si>
  <si>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</si>
  <si>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</si>
  <si>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</si>
  <si>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</si>
  <si>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</si>
  <si>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</si>
  <si>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</si>
  <si>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</si>
  <si>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</si>
  <si>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</si>
  <si>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</si>
  <si>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</si>
  <si>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</si>
  <si>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</si>
  <si>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</si>
  <si>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</si>
  <si>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</si>
  <si>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</si>
  <si>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</si>
  <si>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</si>
  <si>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</si>
  <si>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</si>
  <si>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</si>
  <si>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</si>
  <si>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</si>
  <si>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</si>
  <si>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</si>
  <si>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</si>
  <si>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</si>
  <si>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</si>
  <si>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</si>
  <si>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</si>
  <si>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</si>
  <si>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</si>
  <si>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</si>
  <si>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</si>
  <si>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</si>
  <si>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</si>
  <si>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</si>
  <si>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</si>
  <si>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</si>
  <si>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</si>
  <si>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</si>
  <si>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</si>
  <si>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</si>
  <si>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</si>
  <si>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</si>
  <si>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</si>
  <si>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</si>
  <si>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</si>
  <si>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</si>
  <si>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</si>
  <si>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</si>
  <si>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</si>
  <si>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</si>
  <si>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</si>
  <si>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</si>
  <si>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</si>
  <si>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</si>
  <si>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</si>
  <si>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</si>
  <si>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</si>
  <si>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</si>
  <si>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</si>
  <si>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</si>
  <si>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</si>
  <si>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</si>
  <si>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</si>
  <si>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</si>
  <si>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</si>
  <si>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</si>
  <si>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</si>
  <si>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</si>
  <si>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</si>
  <si>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</si>
  <si>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</si>
  <si>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</si>
  <si>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</si>
  <si>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</si>
  <si>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</si>
  <si>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</si>
  <si>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</si>
  <si>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</si>
  <si>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</si>
  <si>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</si>
  <si>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</si>
  <si>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</si>
  <si>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</si>
  <si>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</si>
  <si>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</si>
  <si>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</si>
  <si>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</si>
  <si>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</si>
  <si>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</si>
  <si>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</si>
  <si>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</si>
  <si>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</si>
  <si>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</si>
  <si>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</si>
  <si>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</si>
  <si>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</si>
  <si>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</si>
  <si>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</si>
  <si>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</si>
  <si>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</si>
  <si>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</si>
  <si>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</si>
  <si>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</si>
  <si>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</si>
  <si>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</si>
  <si>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</si>
  <si>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</si>
  <si>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</si>
  <si>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</si>
  <si>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</si>
  <si>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</si>
  <si>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</si>
  <si>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</si>
  <si>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</si>
  <si>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</si>
  <si>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</si>
  <si>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</si>
  <si>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</si>
  <si>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</si>
  <si>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</si>
  <si>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</si>
  <si>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</si>
  <si>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</si>
  <si>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</si>
  <si>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</si>
  <si>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</si>
  <si>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</si>
  <si>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</si>
  <si>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</si>
  <si>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</si>
  <si>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</si>
  <si>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</si>
  <si>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</si>
  <si>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</si>
  <si>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</si>
  <si>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</si>
  <si>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</si>
  <si>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</si>
  <si>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</si>
  <si>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</si>
  <si>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</si>
  <si>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</si>
  <si>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</si>
  <si>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</si>
  <si>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</si>
  <si>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</si>
  <si>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</si>
  <si>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</si>
  <si>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</si>
  <si>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</si>
  <si>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</si>
  <si>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</si>
  <si>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</si>
  <si>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</si>
  <si>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</si>
  <si>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</si>
  <si>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</si>
  <si>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</si>
  <si>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</si>
  <si>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</si>
  <si>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</si>
  <si>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</si>
  <si>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</si>
  <si>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</si>
  <si>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</si>
  <si>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</si>
  <si>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</si>
  <si>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</si>
  <si>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</si>
  <si>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</si>
  <si>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</si>
  <si>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</si>
  <si>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</si>
  <si>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</si>
  <si>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</si>
  <si>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</si>
  <si>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</si>
  <si>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</si>
  <si>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</si>
  <si>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</si>
  <si>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</si>
  <si>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</si>
  <si>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</si>
  <si>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</si>
  <si>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</si>
  <si>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</si>
  <si>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</si>
  <si>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</si>
  <si>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</si>
  <si>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</si>
  <si>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</si>
  <si>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</si>
  <si>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</si>
  <si>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</si>
  <si>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</si>
  <si>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</si>
  <si>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</si>
  <si>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</si>
  <si>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</si>
  <si>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</si>
  <si>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</si>
  <si>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</si>
  <si>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</si>
  <si>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</si>
  <si>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</si>
  <si>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</si>
  <si>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</si>
  <si>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</si>
  <si>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</si>
  <si>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</si>
  <si>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</si>
  <si>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</si>
  <si>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</si>
  <si>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</si>
  <si>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</si>
  <si>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</si>
  <si>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</si>
  <si>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</si>
  <si>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</si>
  <si>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</si>
  <si>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</si>
  <si>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</si>
  <si>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</si>
  <si>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</si>
  <si>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</si>
  <si>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</si>
  <si>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</si>
  <si>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</si>
  <si>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</si>
  <si>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</si>
  <si>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</si>
  <si>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</si>
  <si>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</si>
  <si>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</si>
  <si>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</si>
  <si>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</si>
  <si>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</si>
  <si>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</si>
  <si>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</si>
  <si>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</si>
  <si>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</si>
  <si>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</si>
  <si>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</si>
  <si>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</si>
  <si>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</si>
  <si>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</si>
  <si>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</si>
  <si>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</si>
  <si>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</si>
  <si>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</si>
  <si>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</si>
  <si>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</si>
  <si>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</si>
  <si>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</si>
  <si>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</si>
  <si>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</si>
  <si>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</si>
  <si>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</si>
  <si>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</si>
  <si>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</si>
  <si>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</si>
  <si>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</si>
  <si>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</si>
  <si>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</si>
  <si>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</si>
  <si>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</si>
  <si>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</si>
  <si>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</si>
  <si>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</si>
  <si>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</si>
  <si>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</si>
  <si>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</si>
  <si>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</si>
  <si>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</si>
  <si>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</si>
  <si>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</si>
  <si>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</si>
  <si>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</si>
  <si>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</si>
  <si>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</si>
  <si>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</si>
  <si>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</si>
  <si>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</si>
  <si>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</si>
  <si>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</si>
  <si>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</si>
  <si>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</si>
  <si>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</si>
  <si>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</si>
  <si>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</si>
  <si>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</si>
  <si>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</si>
  <si>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</si>
  <si>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</si>
  <si>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</si>
  <si>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</si>
  <si>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</si>
  <si>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</si>
  <si>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</si>
  <si>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</si>
  <si>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</si>
  <si>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</si>
  <si>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</si>
  <si>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</si>
  <si>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</si>
  <si>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</si>
  <si>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</si>
  <si>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</si>
  <si>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</si>
  <si>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</si>
  <si>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</si>
  <si>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</si>
  <si>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</si>
  <si>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</si>
  <si>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</si>
  <si>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</si>
  <si>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</si>
  <si>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</si>
  <si>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</si>
  <si>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</si>
  <si>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</si>
  <si>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</si>
  <si>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</si>
  <si>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</si>
  <si>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</si>
  <si>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</si>
  <si>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</si>
  <si>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</si>
  <si>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</si>
  <si>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</si>
  <si>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</si>
  <si>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</si>
  <si>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</si>
  <si>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</si>
  <si>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</si>
  <si>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</si>
  <si>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</si>
  <si>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</si>
  <si>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</si>
  <si>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</si>
  <si>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</si>
  <si>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</si>
  <si>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</si>
  <si>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</si>
  <si>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</si>
  <si>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</si>
  <si>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</si>
  <si>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</si>
  <si>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</si>
  <si>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</si>
  <si>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</si>
  <si>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</si>
  <si>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</si>
  <si>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</si>
  <si>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</si>
  <si>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</si>
  <si>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</si>
  <si>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</si>
  <si>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</si>
  <si>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</si>
  <si>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</si>
  <si>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</si>
  <si>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</si>
  <si>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</si>
  <si>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</si>
  <si>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</si>
  <si>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</si>
  <si>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</si>
  <si>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</si>
  <si>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</si>
  <si>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</si>
  <si>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</si>
  <si>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</si>
  <si>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</si>
  <si>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</si>
  <si>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</si>
  <si>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</si>
  <si>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</si>
  <si>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</si>
  <si>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</si>
  <si>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</si>
  <si>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</si>
  <si>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</si>
  <si>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</si>
  <si>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</si>
  <si>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</si>
  <si>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</si>
  <si>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</si>
  <si>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</si>
  <si>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</si>
  <si>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</si>
  <si>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</si>
  <si>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</si>
  <si>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</si>
  <si>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</si>
  <si>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</si>
  <si>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</si>
  <si>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</si>
  <si>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</si>
  <si>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</si>
  <si>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</si>
  <si>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</si>
  <si>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</si>
  <si>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</si>
  <si>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</si>
  <si>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</si>
  <si>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</si>
  <si>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</si>
  <si>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</si>
  <si>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</si>
  <si>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</si>
  <si>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</si>
  <si>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</si>
  <si>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</si>
  <si>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</si>
  <si>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</si>
  <si>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</si>
  <si>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</si>
  <si>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</si>
  <si>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</si>
  <si>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</si>
  <si>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</si>
  <si>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</si>
  <si>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</si>
  <si>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</si>
  <si>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</si>
  <si>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</si>
  <si>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</si>
  <si>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</si>
  <si>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</si>
  <si>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</si>
  <si>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</si>
  <si>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</si>
  <si>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</si>
  <si>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</si>
  <si>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</si>
  <si>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</si>
  <si>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</si>
  <si>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</si>
  <si>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</si>
  <si>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</si>
  <si>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</si>
  <si>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</si>
  <si>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</si>
  <si>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</si>
  <si>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</si>
  <si>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</si>
  <si>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</si>
  <si>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</si>
  <si>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</si>
  <si>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</si>
  <si>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</si>
  <si>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</si>
  <si>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</si>
  <si>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</si>
  <si>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</si>
  <si>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</si>
  <si>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</si>
  <si>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</si>
  <si>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</si>
  <si>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</si>
  <si>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</si>
  <si>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</si>
  <si>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</si>
  <si>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</si>
  <si>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</si>
  <si>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</si>
  <si>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</si>
  <si>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</si>
  <si>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</si>
  <si>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</si>
  <si>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</si>
  <si>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</si>
  <si>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</si>
  <si>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</si>
  <si>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</si>
  <si>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</si>
  <si>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</si>
  <si>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</si>
  <si>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</si>
  <si>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</si>
  <si>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</si>
  <si>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</si>
  <si>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</si>
  <si>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</si>
  <si>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</si>
  <si>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</si>
  <si>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</si>
  <si>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</si>
  <si>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</si>
  <si>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</si>
  <si>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</si>
  <si>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</si>
  <si>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</si>
  <si>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</si>
  <si>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</si>
  <si>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</si>
  <si>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</si>
  <si>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</si>
  <si>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</si>
  <si>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</si>
  <si>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</si>
  <si>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</si>
  <si>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</si>
  <si>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</si>
  <si>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</si>
  <si>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</si>
  <si>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</si>
  <si>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</si>
  <si>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</si>
  <si>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</si>
  <si>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</si>
  <si>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</si>
  <si>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</si>
  <si>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</si>
  <si>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</si>
  <si>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</si>
  <si>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</si>
  <si>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</si>
  <si>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</si>
  <si>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</si>
  <si>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</si>
  <si>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</si>
  <si>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</si>
  <si>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</si>
  <si>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</si>
  <si>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</si>
  <si>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</si>
  <si>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</si>
  <si>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</si>
  <si>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</si>
  <si>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</si>
  <si>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</si>
  <si>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</si>
  <si>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</si>
  <si>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</si>
  <si>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</si>
  <si>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</si>
  <si>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</si>
  <si>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</si>
  <si>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</si>
  <si>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</si>
  <si>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</si>
  <si>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</si>
  <si>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</si>
  <si>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</si>
  <si>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</si>
  <si>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</si>
  <si>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</si>
  <si>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</si>
  <si>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</si>
  <si>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</si>
  <si>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</si>
  <si>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</si>
  <si>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</si>
  <si>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</si>
  <si>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</si>
  <si>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</si>
  <si>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</si>
  <si>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</si>
  <si>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</si>
  <si>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</si>
  <si>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</si>
  <si>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</si>
  <si>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</si>
  <si>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</si>
  <si>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</si>
  <si>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</si>
  <si>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</si>
  <si>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</si>
  <si>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</si>
  <si>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</si>
  <si>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</si>
  <si>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</si>
  <si>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</si>
  <si>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</si>
  <si>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</si>
  <si>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</si>
  <si>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</si>
  <si>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</si>
  <si>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</si>
  <si>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</si>
  <si>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</si>
  <si>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</si>
  <si>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</si>
  <si>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</si>
  <si>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</si>
  <si>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</si>
  <si>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</si>
  <si>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</si>
  <si>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</si>
  <si>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</si>
  <si>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</si>
  <si>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</si>
  <si>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</si>
  <si>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</si>
  <si>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</si>
  <si>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</si>
  <si>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</si>
  <si>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</si>
  <si>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</si>
  <si>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</si>
  <si>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</si>
  <si>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</si>
  <si>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</si>
  <si>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</si>
  <si>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</si>
  <si>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</si>
  <si>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</si>
  <si>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</si>
  <si>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</si>
  <si>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</si>
  <si>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</si>
  <si>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</si>
  <si>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</si>
  <si>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</si>
  <si>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</si>
  <si>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</si>
  <si>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</si>
  <si>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</si>
  <si>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</si>
  <si>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</si>
  <si>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</si>
  <si>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</si>
  <si>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</si>
  <si>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</si>
  <si>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</si>
  <si>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</si>
  <si>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</si>
  <si>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</si>
  <si>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</si>
  <si>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</si>
  <si>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</si>
  <si>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</si>
  <si>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</si>
  <si>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</si>
  <si>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</si>
  <si>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</si>
  <si>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</si>
  <si>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</si>
  <si>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</si>
  <si>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</si>
  <si>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</si>
  <si>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</si>
  <si>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</si>
  <si>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</si>
  <si>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</si>
  <si>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</si>
  <si>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</si>
  <si>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</si>
  <si>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</si>
  <si>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</si>
  <si>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</si>
  <si>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</si>
  <si>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</si>
  <si>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</si>
  <si>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</si>
  <si>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</si>
  <si>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</si>
  <si>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</si>
  <si>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</si>
  <si>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</si>
  <si>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</si>
  <si>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</si>
  <si>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</si>
  <si>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</si>
  <si>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</si>
  <si>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</si>
  <si>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</si>
  <si>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</si>
  <si>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</si>
  <si>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</si>
  <si>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</si>
  <si>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</si>
  <si>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</si>
  <si>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</si>
  <si>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</si>
  <si>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</si>
  <si>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</si>
  <si>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</si>
  <si>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</si>
  <si>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</si>
  <si>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</si>
  <si>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</si>
  <si>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</si>
  <si>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</si>
  <si>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</si>
  <si>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</si>
  <si>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</si>
  <si>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</si>
  <si>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</si>
  <si>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</si>
  <si>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</si>
  <si>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</si>
  <si>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</si>
  <si>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</si>
  <si>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</si>
  <si>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</si>
  <si>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</si>
  <si>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</si>
  <si>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</si>
  <si>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</si>
  <si>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</si>
  <si>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</si>
  <si>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</si>
  <si>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</si>
  <si>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</si>
  <si>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</si>
  <si>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</si>
  <si>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</si>
  <si>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</si>
  <si>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</si>
  <si>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</si>
  <si>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</si>
  <si>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</si>
  <si>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</si>
  <si>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</si>
  <si>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</si>
  <si>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</si>
  <si>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</si>
  <si>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</si>
  <si>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</si>
  <si>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</si>
  <si>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</si>
  <si>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</si>
  <si>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</si>
  <si>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</si>
  <si>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</si>
  <si>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</si>
  <si>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</si>
  <si>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</si>
  <si>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</si>
  <si>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</si>
  <si>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</si>
  <si>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</si>
  <si>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</si>
  <si>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</si>
  <si>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</si>
  <si>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</si>
  <si>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</si>
  <si>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</si>
  <si>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</si>
  <si>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</si>
  <si>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</si>
  <si>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</si>
  <si>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</si>
  <si>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</si>
  <si>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</si>
  <si>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</si>
  <si>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</si>
  <si>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</si>
  <si>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</si>
  <si>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</si>
  <si>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</si>
  <si>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</si>
  <si>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</si>
  <si>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</si>
  <si>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</si>
  <si>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</si>
  <si>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</si>
  <si>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</si>
  <si>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</si>
  <si>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</si>
  <si>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</si>
  <si>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</si>
  <si>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</si>
  <si>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</si>
  <si>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</si>
  <si>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</si>
  <si>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</si>
  <si>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</si>
  <si>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</si>
  <si>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</si>
  <si>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</si>
  <si>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</si>
  <si>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</si>
  <si>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</si>
  <si>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</si>
  <si>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</si>
  <si>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</si>
  <si>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</si>
  <si>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</si>
  <si>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</si>
  <si>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</si>
  <si>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</si>
  <si>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</si>
  <si>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</si>
  <si>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</si>
  <si>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</si>
  <si>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</si>
  <si>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</si>
  <si>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</si>
  <si>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</si>
  <si>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</si>
  <si>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</si>
  <si>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</si>
  <si>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</si>
  <si>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</si>
  <si>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</si>
  <si>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</si>
  <si>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</si>
  <si>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</si>
  <si>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</si>
  <si>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</si>
  <si>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</si>
  <si>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</si>
  <si>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</si>
  <si>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</si>
  <si>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</si>
  <si>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</si>
  <si>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</si>
  <si>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</si>
  <si>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</si>
  <si>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</si>
  <si>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</si>
  <si>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</si>
  <si>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</si>
  <si>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</si>
  <si>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</si>
  <si>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</si>
  <si>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</si>
  <si>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</si>
  <si>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</si>
  <si>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</si>
  <si>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</si>
  <si>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</si>
  <si>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</si>
  <si>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</si>
  <si>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</si>
  <si>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</si>
  <si>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</si>
  <si>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</si>
  <si>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</si>
  <si>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</si>
  <si>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</si>
  <si>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</si>
  <si>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</si>
  <si>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</si>
  <si>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</si>
  <si>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</si>
  <si>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</si>
  <si>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</si>
  <si>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</si>
  <si>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</si>
  <si>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</si>
  <si>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</si>
  <si>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</si>
  <si>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</si>
  <si>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</si>
  <si>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</si>
  <si>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</si>
  <si>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</si>
  <si>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</si>
  <si>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</si>
  <si>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</si>
  <si>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</si>
  <si>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</si>
  <si>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</si>
  <si>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</si>
  <si>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</si>
  <si>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</si>
  <si>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</si>
  <si>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</si>
  <si>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</si>
  <si>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</si>
  <si>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</si>
  <si>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</si>
  <si>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</si>
  <si>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</si>
  <si>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</si>
  <si>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</si>
  <si>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</si>
  <si>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</si>
  <si>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</si>
  <si>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</si>
  <si>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</si>
  <si>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</si>
  <si>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</si>
  <si>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</si>
  <si>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</si>
  <si>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</si>
  <si>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</si>
  <si>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</si>
  <si>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</si>
  <si>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</si>
  <si>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</si>
  <si>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</si>
  <si>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</si>
  <si>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</si>
  <si>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</si>
  <si>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</si>
  <si>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</si>
  <si>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</si>
  <si>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</si>
  <si>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</si>
  <si>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</si>
  <si>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</si>
  <si>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</si>
  <si>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</si>
  <si>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</si>
  <si>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</si>
  <si>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</si>
  <si>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</si>
  <si>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</si>
  <si>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</si>
  <si>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</si>
  <si>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</si>
  <si>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</si>
  <si>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</si>
  <si>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</si>
  <si>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</si>
  <si>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</si>
  <si>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</si>
  <si>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</si>
  <si>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</si>
  <si>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</si>
  <si>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</si>
  <si>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</si>
  <si>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</si>
  <si>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</si>
  <si>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</si>
  <si>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</si>
  <si>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</si>
  <si>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</si>
  <si>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</si>
  <si>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</si>
  <si>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</si>
  <si>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</si>
  <si>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</si>
  <si>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</si>
  <si>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</si>
  <si>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</si>
  <si>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</si>
  <si>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</si>
  <si>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</si>
  <si>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</si>
  <si>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</si>
  <si>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</si>
  <si>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</si>
  <si>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</si>
  <si>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</si>
  <si>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</si>
  <si>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</si>
  <si>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</si>
  <si>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</si>
  <si>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</si>
  <si>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</si>
  <si>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</si>
  <si>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</si>
  <si>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</si>
  <si>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</si>
  <si>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</si>
  <si>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</si>
  <si>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</si>
  <si>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</si>
  <si>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</si>
  <si>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</si>
  <si>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</si>
  <si>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</si>
  <si>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</si>
  <si>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</si>
  <si>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</si>
  <si>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</si>
  <si>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</si>
  <si>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</si>
  <si>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</si>
  <si>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</si>
  <si>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</si>
  <si>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</si>
  <si>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</si>
  <si>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</si>
  <si>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</si>
  <si>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</si>
  <si>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</si>
  <si>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</si>
  <si>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</si>
  <si>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</si>
  <si>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</si>
  <si>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</si>
  <si>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</si>
  <si>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</si>
  <si>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</si>
  <si>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</si>
  <si>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</si>
  <si>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</si>
  <si>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</si>
  <si>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</si>
  <si>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</si>
  <si>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</si>
  <si>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</si>
  <si>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</si>
  <si>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</si>
  <si>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</si>
  <si>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</si>
  <si>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</si>
  <si>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</si>
  <si>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</si>
  <si>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</si>
  <si>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</si>
  <si>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</si>
  <si>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</si>
  <si>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</si>
  <si>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</si>
  <si>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</si>
  <si>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</si>
  <si>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</si>
  <si>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</si>
  <si>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</si>
  <si>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</si>
  <si>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</si>
  <si>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</si>
  <si>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</si>
  <si>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</si>
  <si>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</si>
  <si>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</si>
  <si>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</si>
  <si>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</si>
  <si>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</si>
  <si>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</si>
  <si>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</si>
  <si>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</si>
  <si>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</si>
  <si>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</si>
  <si>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</si>
  <si>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</si>
  <si>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</si>
  <si>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</si>
  <si>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</si>
  <si>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</si>
  <si>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</si>
  <si>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</si>
  <si>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</si>
  <si>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</si>
  <si>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</si>
  <si>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</si>
  <si>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</si>
  <si>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</si>
  <si>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</si>
  <si>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</si>
  <si>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</si>
  <si>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</si>
  <si>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</si>
  <si>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</si>
  <si>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</si>
  <si>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</si>
  <si>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</si>
  <si>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</si>
  <si>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</si>
  <si>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</si>
  <si>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</si>
  <si>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</si>
  <si>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</si>
  <si>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</si>
  <si>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</si>
  <si>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</si>
  <si>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</si>
  <si>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</si>
  <si>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</si>
  <si>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</si>
  <si>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</si>
  <si>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</si>
  <si>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</si>
  <si>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</si>
  <si>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</si>
  <si>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</si>
  <si>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</si>
  <si>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</si>
  <si>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</si>
  <si>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</si>
  <si>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</si>
  <si>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</si>
  <si>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</si>
  <si>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</si>
  <si>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</si>
  <si>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</si>
  <si>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</si>
  <si>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</si>
  <si>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</si>
  <si>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</si>
  <si>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</si>
  <si>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</si>
  <si>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</si>
  <si>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</si>
  <si>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</si>
  <si>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</si>
  <si>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</si>
  <si>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</si>
  <si>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</si>
  <si>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</si>
  <si>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</si>
  <si>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</si>
  <si>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</si>
  <si>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</si>
  <si>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</si>
  <si>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</si>
  <si>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</si>
  <si>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</si>
  <si>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</si>
  <si>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</si>
  <si>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</si>
  <si>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</si>
  <si>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</si>
  <si>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</si>
  <si>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</si>
  <si>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</si>
  <si>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</si>
  <si>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</si>
  <si>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</si>
  <si>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</si>
  <si>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</si>
  <si>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</si>
  <si>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</si>
  <si>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</si>
  <si>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</si>
  <si>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</si>
  <si>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</si>
  <si>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</si>
  <si>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</si>
  <si>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</si>
  <si>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</si>
  <si>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</si>
  <si>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</si>
  <si>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</si>
  <si>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</si>
  <si>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</si>
  <si>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</si>
  <si>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</si>
  <si>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</si>
  <si>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</si>
  <si>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</si>
  <si>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</si>
  <si>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</si>
  <si>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</si>
  <si>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</si>
  <si>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</si>
  <si>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</si>
  <si>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</si>
  <si>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</si>
  <si>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</si>
  <si>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</si>
  <si>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</si>
  <si>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</si>
  <si>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</si>
  <si>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</si>
  <si>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</si>
  <si>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</si>
  <si>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</si>
  <si>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</si>
  <si>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</si>
  <si>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</si>
  <si>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</si>
  <si>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</si>
  <si>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</si>
  <si>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</si>
  <si>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</si>
  <si>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</si>
  <si>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</si>
  <si>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</si>
  <si>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</si>
  <si>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</si>
  <si>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</si>
  <si>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</si>
  <si>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</si>
  <si>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</si>
  <si>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</si>
  <si>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</si>
  <si>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</si>
  <si>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</si>
  <si>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</si>
  <si>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</si>
  <si>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</si>
  <si>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</si>
  <si>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</si>
  <si>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</si>
  <si>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</si>
  <si>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</si>
  <si>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</si>
  <si>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</si>
  <si>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</si>
  <si>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</si>
  <si>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</si>
  <si>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</si>
  <si>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</si>
  <si>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</si>
  <si>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</si>
  <si>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</si>
  <si>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</si>
  <si>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</si>
  <si>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</si>
  <si>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</si>
  <si>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</si>
  <si>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</si>
  <si>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</si>
  <si>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</si>
  <si>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</si>
  <si>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</si>
  <si>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</si>
  <si>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</si>
  <si>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</si>
  <si>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</si>
  <si>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</si>
  <si>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</si>
  <si>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</si>
  <si>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</si>
  <si>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</si>
  <si>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</si>
  <si>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</si>
  <si>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</si>
  <si>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</si>
  <si>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</si>
  <si>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</si>
  <si>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</si>
  <si>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</si>
  <si>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</si>
  <si>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</si>
  <si>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</si>
  <si>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</si>
  <si>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</si>
  <si>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</si>
  <si>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</si>
  <si>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</si>
  <si>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</si>
  <si>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</si>
  <si>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</si>
  <si>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</si>
  <si>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</si>
  <si>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</si>
  <si>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</si>
  <si>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</si>
  <si>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</si>
  <si>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</si>
  <si>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</si>
  <si>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</si>
  <si>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</si>
  <si>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</si>
  <si>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</si>
  <si>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</si>
  <si>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</si>
  <si>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</si>
  <si>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</si>
  <si>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</si>
  <si>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</si>
  <si>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</si>
  <si>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</si>
  <si>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</si>
  <si>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</si>
  <si>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</si>
  <si>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</si>
  <si>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</si>
  <si>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</si>
  <si>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</si>
  <si>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</si>
  <si>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</si>
  <si>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</si>
  <si>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</si>
  <si>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</si>
  <si>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</si>
  <si>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</si>
  <si>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</si>
  <si>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</si>
  <si>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</si>
  <si>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</si>
  <si>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</si>
  <si>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</si>
  <si>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</si>
  <si>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</si>
  <si>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</si>
  <si>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</si>
  <si>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</si>
  <si>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</si>
  <si>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</si>
  <si>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</si>
  <si>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</si>
  <si>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</si>
  <si>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</si>
  <si>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</si>
  <si>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</si>
  <si>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</si>
  <si>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</si>
  <si>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</si>
  <si>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</si>
  <si>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</si>
  <si>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</si>
  <si>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</si>
  <si>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</si>
  <si>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</si>
  <si>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</si>
  <si>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</si>
  <si>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</si>
  <si>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</si>
  <si>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</si>
  <si>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</si>
  <si>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</si>
  <si>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</si>
  <si>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</si>
  <si>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</si>
  <si>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</si>
  <si>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</si>
  <si>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</si>
  <si>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</si>
  <si>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</si>
  <si>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</si>
  <si>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</si>
  <si>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</si>
  <si>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</si>
  <si>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</si>
  <si>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</si>
  <si>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</si>
  <si>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</si>
  <si>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</si>
  <si>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</si>
  <si>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</si>
  <si>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</si>
  <si>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</si>
  <si>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</si>
  <si>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</si>
  <si>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</si>
  <si>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</si>
  <si>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</si>
  <si>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</si>
  <si>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</si>
  <si>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</si>
  <si>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</si>
  <si>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</si>
  <si>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</si>
  <si>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</si>
  <si>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</si>
  <si>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</si>
  <si>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</si>
  <si>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</si>
  <si>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</si>
  <si>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</si>
  <si>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</si>
  <si>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</si>
  <si>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</si>
  <si>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</si>
  <si>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</si>
  <si>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</si>
  <si>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</si>
  <si>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</si>
  <si>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</si>
  <si>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</si>
  <si>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</si>
  <si>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</si>
  <si>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</si>
  <si>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</si>
  <si>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</si>
  <si>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</si>
  <si>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</si>
  <si>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</si>
  <si>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</si>
  <si>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</si>
  <si>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</si>
  <si>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</si>
  <si>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</si>
  <si>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</si>
  <si>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</si>
  <si>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</si>
  <si>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</si>
  <si>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</si>
  <si>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</si>
  <si>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</si>
  <si>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</si>
  <si>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</si>
  <si>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</si>
  <si>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</si>
  <si>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</si>
  <si>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</si>
  <si>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</si>
  <si>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</si>
  <si>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</si>
  <si>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</si>
  <si>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</si>
  <si>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</si>
  <si>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</si>
  <si>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</si>
  <si>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</si>
  <si>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</si>
  <si>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</si>
  <si>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</si>
  <si>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</si>
  <si>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</si>
  <si>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</si>
  <si>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</si>
  <si>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</si>
  <si>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</si>
  <si>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</si>
  <si>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</si>
  <si>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</si>
  <si>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</si>
  <si>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</si>
  <si>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</si>
  <si>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</si>
  <si>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</si>
  <si>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</si>
  <si>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</si>
  <si>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</si>
  <si>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</si>
  <si>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</si>
  <si>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</si>
  <si>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</si>
  <si>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</si>
  <si>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</si>
  <si>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</si>
  <si>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</si>
  <si>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</si>
  <si>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</si>
  <si>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</si>
  <si>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</si>
  <si>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</si>
  <si>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</si>
  <si>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</si>
  <si>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</si>
  <si>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</si>
  <si>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</si>
  <si>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</si>
  <si>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</si>
  <si>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</si>
  <si>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</si>
  <si>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</si>
  <si>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</si>
  <si>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</si>
  <si>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</si>
  <si>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</si>
  <si>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</si>
  <si>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</si>
  <si>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</si>
  <si>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</si>
  <si>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</si>
  <si>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</si>
  <si>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</si>
  <si>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</si>
  <si>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</si>
  <si>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</si>
  <si>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</si>
  <si>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</si>
  <si>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</si>
  <si>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</si>
  <si>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</si>
  <si>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</si>
  <si>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</si>
  <si>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</si>
  <si>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</si>
  <si>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</si>
  <si>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</si>
  <si>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</si>
  <si>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</si>
  <si>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</si>
  <si>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</si>
  <si>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</si>
  <si>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</si>
  <si>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</si>
  <si>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</si>
  <si>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</si>
  <si>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</si>
  <si>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</si>
  <si>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</si>
  <si>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</si>
  <si>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</si>
  <si>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</si>
  <si>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</si>
  <si>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</si>
  <si>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</si>
  <si>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</si>
  <si>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</si>
  <si>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</si>
  <si>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</si>
  <si>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</si>
  <si>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</si>
  <si>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</si>
  <si>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</si>
  <si>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</si>
  <si>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</si>
  <si>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</si>
  <si>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</si>
  <si>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</si>
  <si>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</si>
  <si>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</si>
  <si>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</si>
  <si>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</si>
  <si>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</si>
  <si>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</si>
  <si>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</si>
  <si>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</si>
  <si>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</si>
  <si>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</si>
  <si>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</si>
  <si>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</si>
  <si>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</si>
  <si>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</si>
  <si>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</si>
  <si>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</si>
  <si>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</si>
  <si>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</si>
  <si>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</si>
  <si>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</si>
  <si>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</si>
  <si>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</si>
  <si>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</si>
  <si>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</si>
  <si>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</si>
  <si>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</si>
  <si>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</si>
  <si>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</si>
  <si>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</si>
  <si>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</si>
  <si>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</si>
  <si>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</si>
  <si>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</si>
  <si>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</si>
  <si>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</si>
  <si>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</si>
  <si>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</si>
  <si>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</si>
  <si>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</si>
  <si>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</si>
  <si>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</si>
  <si>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</si>
  <si>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</si>
  <si>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</si>
  <si>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</si>
  <si>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</si>
  <si>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</si>
  <si>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</si>
  <si>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</si>
  <si>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</si>
  <si>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</si>
  <si>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</si>
  <si>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</si>
  <si>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</si>
  <si>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</si>
  <si>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</si>
  <si>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</si>
  <si>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</si>
  <si>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</si>
  <si>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</si>
  <si>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</si>
  <si>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</si>
  <si>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</si>
  <si>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</si>
  <si>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</si>
  <si>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</si>
  <si>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</si>
  <si>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</si>
  <si>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</si>
  <si>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</si>
  <si>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</si>
  <si>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</si>
  <si>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</si>
  <si>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</si>
  <si>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</si>
  <si>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</si>
  <si>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</si>
  <si>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</si>
  <si>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</si>
  <si>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</si>
  <si>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</si>
  <si>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</si>
  <si>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</si>
  <si>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</si>
  <si>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</si>
  <si>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</si>
  <si>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</si>
  <si>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</si>
  <si>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</si>
  <si>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</si>
  <si>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</si>
  <si>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</si>
  <si>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</si>
  <si>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</si>
  <si>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</si>
  <si>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</si>
  <si>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</si>
  <si>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</si>
  <si>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</si>
  <si>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</si>
  <si>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</si>
  <si>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</si>
  <si>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</si>
  <si>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</si>
  <si>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</si>
  <si>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</si>
  <si>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</si>
  <si>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</si>
  <si>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</si>
  <si>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</si>
  <si>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</si>
  <si>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</si>
  <si>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</si>
  <si>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</si>
  <si>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</si>
  <si>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</si>
  <si>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</si>
  <si>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</si>
  <si>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</si>
  <si>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</si>
  <si>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</si>
  <si>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</si>
  <si>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</si>
  <si>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</si>
  <si>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</si>
  <si>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</si>
  <si>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</si>
  <si>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</si>
  <si>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</si>
  <si>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</si>
  <si>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</si>
  <si>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</si>
  <si>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</si>
  <si>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</si>
  <si>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</si>
  <si>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</si>
  <si>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</si>
  <si>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</si>
  <si>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</si>
  <si>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</si>
  <si>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</si>
  <si>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</si>
  <si>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</si>
  <si>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</si>
  <si>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</si>
  <si>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</si>
  <si>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</si>
  <si>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</si>
  <si>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</si>
  <si>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</si>
  <si>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</si>
  <si>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</si>
  <si>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</si>
  <si>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</si>
  <si>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</si>
  <si>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</si>
  <si>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</si>
  <si>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</si>
  <si>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</si>
  <si>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</si>
  <si>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</si>
  <si>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</si>
  <si>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</si>
  <si>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</si>
  <si>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</si>
  <si>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</si>
  <si>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</si>
  <si>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</si>
  <si>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</si>
  <si>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</si>
  <si>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</si>
  <si>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</si>
  <si>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</si>
  <si>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</si>
  <si>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</si>
  <si>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</si>
  <si>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</si>
  <si>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</si>
  <si>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</si>
  <si>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</si>
  <si>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</si>
  <si>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</si>
  <si>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</si>
  <si>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</si>
  <si>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</si>
  <si>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</si>
  <si>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</si>
  <si>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</si>
  <si>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</si>
  <si>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</si>
  <si>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</si>
  <si>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</si>
  <si>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</si>
  <si>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</si>
  <si>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</si>
  <si>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</si>
  <si>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</si>
  <si>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</si>
  <si>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</si>
  <si>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</si>
  <si>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</si>
  <si>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</si>
  <si>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</si>
  <si>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</si>
  <si>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</si>
  <si>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</si>
  <si>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</si>
  <si>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</si>
  <si>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</si>
  <si>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</si>
  <si>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</si>
  <si>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</si>
  <si>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</si>
  <si>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</si>
  <si>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</si>
  <si>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</si>
  <si>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</si>
  <si>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</si>
  <si>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</si>
  <si>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</si>
  <si>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</si>
  <si>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</si>
  <si>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</si>
  <si>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</si>
  <si>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</si>
  <si>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</si>
  <si>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</si>
  <si>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</si>
  <si>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</si>
  <si>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</si>
  <si>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</si>
  <si>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</si>
  <si>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</si>
  <si>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</si>
  <si>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</si>
  <si>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</si>
  <si>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</si>
  <si>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</si>
  <si>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</si>
  <si>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</si>
  <si>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</si>
  <si>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</si>
  <si>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</si>
  <si>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</si>
  <si>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</si>
  <si>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</si>
  <si>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</si>
  <si>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</si>
  <si>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</si>
  <si>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</si>
  <si>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</si>
  <si>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</si>
  <si>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</si>
  <si>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</si>
  <si>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</si>
  <si>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</si>
  <si>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</si>
  <si>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</si>
  <si>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</si>
  <si>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</si>
  <si>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</si>
  <si>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</si>
  <si>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</si>
  <si>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</si>
  <si>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</si>
  <si>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</si>
  <si>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</si>
  <si>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</si>
  <si>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</si>
  <si>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</si>
  <si>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</si>
  <si>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</si>
  <si>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</si>
  <si>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</si>
  <si>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</si>
  <si>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</si>
  <si>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</si>
  <si>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</si>
  <si>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</si>
  <si>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</si>
  <si>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</si>
  <si>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</si>
  <si>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</si>
  <si>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</si>
  <si>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</si>
  <si>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</si>
  <si>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</si>
  <si>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</si>
  <si>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</si>
  <si>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</si>
  <si>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</si>
  <si>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</si>
  <si>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</si>
  <si>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</si>
  <si>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</si>
  <si>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</si>
  <si>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</si>
  <si>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</si>
  <si>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</si>
  <si>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</si>
  <si>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</si>
  <si>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</si>
  <si>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</si>
  <si>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</si>
  <si>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</si>
  <si>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</si>
  <si>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</si>
  <si>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</si>
  <si>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</si>
  <si>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</si>
  <si>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</si>
  <si>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</si>
  <si>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</si>
  <si>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</si>
  <si>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</si>
  <si>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</si>
  <si>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</si>
  <si>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</si>
  <si>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</si>
  <si>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</si>
  <si>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</si>
  <si>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</si>
  <si>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</si>
  <si>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</si>
  <si>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</si>
  <si>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</si>
  <si>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</si>
  <si>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</si>
  <si>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</si>
  <si>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</si>
  <si>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</si>
  <si>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</si>
  <si>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</si>
  <si>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</si>
  <si>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</si>
  <si>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</si>
  <si>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</si>
  <si>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</si>
  <si>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</si>
  <si>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</si>
  <si>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</si>
  <si>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</si>
  <si>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</si>
  <si>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</si>
  <si>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</si>
  <si>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</si>
  <si>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</si>
  <si>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</si>
  <si>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</si>
  <si>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</si>
  <si>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</si>
  <si>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</si>
  <si>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</si>
  <si>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</si>
  <si>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</si>
  <si>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</si>
  <si>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</si>
  <si>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</si>
  <si>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</si>
  <si>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</si>
  <si>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</si>
  <si>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</si>
  <si>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</si>
  <si>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</si>
  <si>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</si>
  <si>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</si>
  <si>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</si>
  <si>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</si>
  <si>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</si>
  <si>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</si>
  <si>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</si>
  <si>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</si>
  <si>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</si>
  <si>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</si>
  <si>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</si>
  <si>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</si>
  <si>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</si>
  <si>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</si>
  <si>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</si>
  <si>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</si>
  <si>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</si>
  <si>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</si>
  <si>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</si>
  <si>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</si>
  <si>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</si>
  <si>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</si>
  <si>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</si>
  <si>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</si>
  <si>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</si>
  <si>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</si>
  <si>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</si>
  <si>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</si>
  <si>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</si>
  <si>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</si>
  <si>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</si>
  <si>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</si>
  <si>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</si>
  <si>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</si>
  <si>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</si>
  <si>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</si>
  <si>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</si>
  <si>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</si>
  <si>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</si>
  <si>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</si>
  <si>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</si>
  <si>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</si>
  <si>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</si>
  <si>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</si>
  <si>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</si>
  <si>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</si>
  <si>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</si>
  <si>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</si>
  <si>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</si>
  <si>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</si>
  <si>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</si>
  <si>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</si>
  <si>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</si>
  <si>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</si>
  <si>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</si>
  <si>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</si>
  <si>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</si>
  <si>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</si>
  <si>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</si>
  <si>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</si>
  <si>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</si>
  <si>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</si>
  <si>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</si>
  <si>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</si>
  <si>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</si>
  <si>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</si>
  <si>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</si>
  <si>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</si>
  <si>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</si>
  <si>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</si>
  <si>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</si>
  <si>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</si>
  <si>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</si>
  <si>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</si>
  <si>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</si>
  <si>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</si>
  <si>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</si>
  <si>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</si>
  <si>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</si>
  <si>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</si>
  <si>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</si>
  <si>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</si>
  <si>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</si>
  <si>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</si>
  <si>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</si>
  <si>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</si>
  <si>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</si>
  <si>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</si>
  <si>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</si>
  <si>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</si>
  <si>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</si>
  <si>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</si>
  <si>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</si>
  <si>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</si>
  <si>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</si>
  <si>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</si>
  <si>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</si>
  <si>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</si>
  <si>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</si>
  <si>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</si>
  <si>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</si>
  <si>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</si>
  <si>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</si>
  <si>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</si>
  <si>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</si>
  <si>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</si>
  <si>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</si>
  <si>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</si>
  <si>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</si>
  <si>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</si>
  <si>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</si>
  <si>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</si>
  <si>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</si>
  <si>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</si>
  <si>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</si>
  <si>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</si>
  <si>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</si>
  <si>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</si>
  <si>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</si>
  <si>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</si>
  <si>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</si>
  <si>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</si>
  <si>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</si>
  <si>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</si>
  <si>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</si>
  <si>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</si>
  <si>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</si>
  <si>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</si>
  <si>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</si>
  <si>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</si>
  <si>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</si>
  <si>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</si>
  <si>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</si>
  <si>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</si>
  <si>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</si>
  <si>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</si>
  <si>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</si>
  <si>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</si>
  <si>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</si>
  <si>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</si>
  <si>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</si>
  <si>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</si>
  <si>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</si>
  <si>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</si>
  <si>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</si>
  <si>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</si>
  <si>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</si>
  <si>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</si>
  <si>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</si>
  <si>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</si>
  <si>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</si>
  <si>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</si>
  <si>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</si>
  <si>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</si>
  <si>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</si>
  <si>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</si>
  <si>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</si>
  <si>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</si>
  <si>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</si>
  <si>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</si>
  <si>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</si>
  <si>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</si>
  <si>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</si>
  <si>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</si>
  <si>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</si>
  <si>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</si>
  <si>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</si>
  <si>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</si>
  <si>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</si>
  <si>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</si>
  <si>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</si>
  <si>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</si>
  <si>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</si>
  <si>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</si>
  <si>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</si>
  <si>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</si>
  <si>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</si>
  <si>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</si>
  <si>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</si>
  <si>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</si>
  <si>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</si>
  <si>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</si>
  <si>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</si>
  <si>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</si>
  <si>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</si>
  <si>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</si>
  <si>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</si>
  <si>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</si>
  <si>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</si>
  <si>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</si>
  <si>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</si>
  <si>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</si>
  <si>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</si>
  <si>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</si>
  <si>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</si>
  <si>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</si>
  <si>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</si>
  <si>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</si>
  <si>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</si>
  <si>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</si>
  <si>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</si>
  <si>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</si>
  <si>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</si>
  <si>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</si>
  <si>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</si>
  <si>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</si>
  <si>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</si>
  <si>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</si>
  <si>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</si>
  <si>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</si>
  <si>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</si>
  <si>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</si>
  <si>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</si>
  <si>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</si>
  <si>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</si>
  <si>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</si>
  <si>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</si>
  <si>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</si>
  <si>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</si>
  <si>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</si>
  <si>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</si>
  <si>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</si>
  <si>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</si>
  <si>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</si>
  <si>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</si>
  <si>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</si>
  <si>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</si>
  <si>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</si>
  <si>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</si>
  <si>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</si>
  <si>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</si>
  <si>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</si>
  <si>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</si>
  <si>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</si>
  <si>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</si>
  <si>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</si>
  <si>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</si>
  <si>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</si>
  <si>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</si>
  <si>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</si>
  <si>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</si>
  <si>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</si>
  <si>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</si>
  <si>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</si>
  <si>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</si>
  <si>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</si>
  <si>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</si>
  <si>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</si>
  <si>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</si>
  <si>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</si>
  <si>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</si>
  <si>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</si>
  <si>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</si>
  <si>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</si>
  <si>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</si>
  <si>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</si>
  <si>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</si>
  <si>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</si>
  <si>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</si>
  <si>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</si>
  <si>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</si>
  <si>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</si>
  <si>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</si>
  <si>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</si>
  <si>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</si>
  <si>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</si>
  <si>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</si>
  <si>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</si>
  <si>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</si>
  <si>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</si>
  <si>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</si>
  <si>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</si>
  <si>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</si>
  <si>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</si>
  <si>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</si>
  <si>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</si>
  <si>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</si>
  <si>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</si>
  <si>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</si>
  <si>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</si>
  <si>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</si>
  <si>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</si>
  <si>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</si>
  <si>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</si>
  <si>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</si>
  <si>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</si>
  <si>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</si>
  <si>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</si>
  <si>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</si>
  <si>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</si>
  <si>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</si>
  <si>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</si>
  <si>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</si>
  <si>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</si>
  <si>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</si>
  <si>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</si>
  <si>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</si>
  <si>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</si>
  <si>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</si>
  <si>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</si>
  <si>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</si>
  <si>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</si>
  <si>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</si>
  <si>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</si>
  <si>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</si>
  <si>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</si>
  <si>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</si>
  <si>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</si>
  <si>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</si>
  <si>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</si>
  <si>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</si>
  <si>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</si>
  <si>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</si>
  <si>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</si>
  <si>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</si>
  <si>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</si>
  <si>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</si>
  <si>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</si>
  <si>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</si>
  <si>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</si>
  <si>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</si>
  <si>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</si>
  <si>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</si>
  <si>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</si>
  <si>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</si>
  <si>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</si>
  <si>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</si>
  <si>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</si>
  <si>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</si>
  <si>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</si>
  <si>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</si>
  <si>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</si>
  <si>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</si>
  <si>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</si>
  <si>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</si>
  <si>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</si>
  <si>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</si>
  <si>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</si>
  <si>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</si>
  <si>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</si>
  <si>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</si>
  <si>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</si>
  <si>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</si>
  <si>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</si>
  <si>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</si>
  <si>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</si>
  <si>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</si>
  <si>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</si>
  <si>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</si>
  <si>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</si>
  <si>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</si>
  <si>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</si>
  <si>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</si>
  <si>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</si>
  <si>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</si>
  <si>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</si>
  <si>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</si>
  <si>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</si>
  <si>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</si>
  <si>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</si>
  <si>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</si>
  <si>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</si>
  <si>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</si>
  <si>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</si>
  <si>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</si>
  <si>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</si>
  <si>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</si>
  <si>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</si>
  <si>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</si>
  <si>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</si>
  <si>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</si>
  <si>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</si>
  <si>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</si>
  <si>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</si>
  <si>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</si>
  <si>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</si>
  <si>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</si>
  <si>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</si>
  <si>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</si>
  <si>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</si>
  <si>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</si>
  <si>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</si>
  <si>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</si>
  <si>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</si>
  <si>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</si>
  <si>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</si>
  <si>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</si>
  <si>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</si>
  <si>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</si>
  <si>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</si>
  <si>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</si>
  <si>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</si>
  <si>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</si>
  <si>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</si>
  <si>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</si>
  <si>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</si>
  <si>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</si>
  <si>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</si>
  <si>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</si>
  <si>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</si>
  <si>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</si>
  <si>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</si>
  <si>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</si>
  <si>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</si>
  <si>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</si>
  <si>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</si>
  <si>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</si>
  <si>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</si>
  <si>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</si>
  <si>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</si>
  <si>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</si>
  <si>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</si>
  <si>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</si>
  <si>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</si>
  <si>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</si>
  <si>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</si>
  <si>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</si>
  <si>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</si>
  <si>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</si>
  <si>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</si>
  <si>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</si>
  <si>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</si>
  <si>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</si>
  <si>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</si>
  <si>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</si>
  <si>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</si>
  <si>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</si>
  <si>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</si>
  <si>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</si>
  <si>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</si>
  <si>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</si>
  <si>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</si>
  <si>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</si>
  <si>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</si>
  <si>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</si>
  <si>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</si>
  <si>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</si>
  <si>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</si>
  <si>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</si>
  <si>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</si>
  <si>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</si>
  <si>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</si>
  <si>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</si>
  <si>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</si>
  <si>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</si>
  <si>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</si>
  <si>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</si>
  <si>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</si>
  <si>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</si>
  <si>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</si>
  <si>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</si>
  <si>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</si>
  <si>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</si>
  <si>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</si>
  <si>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</si>
  <si>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</si>
  <si>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</si>
  <si>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</si>
  <si>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</si>
  <si>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</si>
  <si>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</si>
  <si>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</si>
  <si>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</si>
  <si>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</si>
  <si>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</si>
  <si>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</si>
  <si>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</si>
  <si>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</si>
  <si>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</si>
  <si>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</si>
  <si>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</si>
  <si>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</si>
  <si>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</si>
  <si>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</si>
  <si>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</si>
  <si>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</si>
  <si>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</si>
  <si>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</si>
  <si>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</si>
  <si>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</si>
  <si>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</si>
  <si>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</si>
  <si>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</si>
  <si>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</si>
  <si>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</si>
  <si>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</si>
  <si>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</si>
  <si>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</si>
  <si>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</si>
  <si>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</si>
  <si>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</si>
  <si>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</si>
  <si>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</si>
  <si>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</si>
  <si>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</si>
  <si>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</si>
  <si>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</si>
  <si>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</si>
  <si>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</si>
  <si>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</si>
  <si>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</si>
  <si>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</si>
  <si>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</si>
  <si>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</si>
  <si>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</si>
  <si>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</si>
  <si>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</si>
  <si>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</si>
  <si>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</si>
  <si>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</si>
  <si>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</si>
  <si>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</si>
  <si>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</si>
  <si>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</si>
  <si>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</si>
  <si>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</si>
  <si>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</si>
  <si>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</si>
  <si>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</si>
  <si>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</si>
  <si>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</si>
  <si>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</si>
  <si>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</si>
  <si>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</si>
  <si>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</si>
  <si>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</si>
  <si>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</si>
  <si>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</si>
  <si>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</si>
  <si>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</si>
  <si>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</si>
  <si>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</si>
  <si>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</si>
  <si>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</si>
  <si>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</si>
  <si>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</si>
  <si>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</si>
  <si>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</si>
  <si>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</si>
  <si>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</si>
  <si>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</si>
  <si>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</si>
  <si>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</si>
  <si>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</si>
  <si>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</si>
  <si>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</si>
  <si>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</si>
  <si>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</si>
  <si>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</si>
  <si>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</si>
  <si>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</si>
  <si>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</si>
  <si>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</si>
  <si>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</si>
  <si>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</si>
  <si>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</si>
  <si>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</si>
  <si>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</si>
  <si>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</si>
  <si>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</si>
  <si>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</si>
  <si>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</si>
  <si>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</si>
  <si>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</si>
  <si>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</si>
  <si>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</si>
  <si>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</si>
  <si>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</si>
  <si>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</si>
  <si>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</si>
  <si>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</si>
  <si>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</si>
  <si>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</si>
  <si>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</si>
  <si>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</si>
  <si>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</si>
  <si>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</si>
  <si>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</si>
  <si>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</si>
  <si>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</si>
  <si>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</si>
  <si>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</si>
  <si>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</si>
  <si>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</si>
  <si>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</si>
  <si>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</si>
  <si>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</si>
  <si>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</si>
  <si>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</si>
  <si>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</si>
  <si>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</si>
  <si>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</si>
  <si>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</si>
  <si>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</si>
  <si>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</si>
  <si>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</si>
  <si>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</si>
  <si>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</si>
  <si>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</si>
  <si>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</si>
  <si>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</si>
  <si>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</si>
  <si>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</si>
  <si>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</si>
  <si>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</si>
  <si>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</si>
  <si>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</si>
  <si>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</si>
  <si>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</si>
  <si>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</si>
  <si>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</si>
  <si>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</si>
  <si>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</si>
  <si>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</si>
  <si>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</si>
  <si>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</si>
  <si>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</si>
  <si>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</si>
  <si>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</si>
  <si>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</si>
  <si>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</si>
  <si>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</si>
  <si>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</si>
  <si>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</si>
  <si>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</si>
  <si>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</si>
  <si>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</si>
  <si>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</si>
  <si>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</si>
  <si>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</si>
  <si>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</si>
  <si>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</si>
  <si>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</si>
  <si>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</si>
  <si>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</si>
  <si>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</si>
  <si>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</si>
  <si>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</si>
  <si>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</si>
  <si>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</si>
  <si>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</si>
  <si>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</si>
  <si>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</si>
  <si>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</si>
  <si>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</si>
  <si>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</si>
  <si>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</si>
  <si>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</si>
  <si>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</si>
  <si>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</si>
  <si>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</si>
  <si>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</si>
  <si>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</si>
  <si>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</si>
  <si>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</si>
  <si>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</si>
  <si>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</si>
  <si>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</si>
  <si>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</si>
  <si>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</si>
  <si>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</si>
  <si>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</si>
  <si>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</si>
  <si>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</si>
  <si>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</si>
  <si>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</si>
  <si>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</si>
  <si>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</si>
  <si>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</si>
  <si>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</si>
  <si>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</si>
  <si>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</si>
  <si>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</si>
  <si>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</si>
  <si>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</si>
  <si>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</si>
  <si>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</si>
  <si>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</si>
  <si>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</si>
  <si>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</si>
  <si>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</si>
  <si>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</si>
  <si>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</si>
  <si>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</si>
  <si>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</si>
  <si>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</si>
  <si>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</si>
  <si>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</si>
  <si>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</si>
  <si>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</si>
  <si>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</si>
  <si>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</si>
  <si>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</si>
  <si>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</si>
  <si>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</si>
  <si>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</si>
  <si>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</si>
  <si>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</si>
  <si>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</si>
  <si>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</si>
  <si>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</si>
  <si>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</si>
  <si>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</si>
  <si>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</si>
  <si>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</si>
  <si>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</si>
  <si>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</si>
  <si>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</si>
  <si>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</si>
  <si>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</si>
  <si>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</si>
  <si>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</si>
  <si>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</si>
  <si>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</si>
  <si>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</si>
  <si>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</si>
  <si>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</si>
  <si>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</si>
  <si>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</si>
  <si>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</si>
  <si>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</si>
  <si>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</si>
  <si>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</si>
  <si>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</si>
  <si>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</si>
  <si>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</si>
  <si>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</si>
  <si>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</si>
  <si>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</si>
  <si>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</si>
  <si>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</si>
  <si>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</si>
  <si>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</si>
  <si>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</si>
  <si>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</si>
  <si>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</si>
  <si>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</si>
  <si>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</si>
  <si>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</si>
  <si>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</si>
  <si>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</si>
  <si>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</si>
  <si>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</si>
  <si>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</si>
  <si>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</si>
  <si>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</si>
  <si>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</si>
  <si>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</si>
  <si>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</si>
  <si>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</si>
  <si>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</si>
  <si>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</si>
  <si>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</si>
  <si>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</si>
  <si>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</si>
  <si>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</si>
  <si>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</si>
  <si>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</si>
  <si>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</si>
  <si>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</si>
  <si>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</si>
  <si>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</si>
  <si>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</si>
  <si>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</si>
  <si>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</si>
  <si>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</si>
  <si>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</si>
  <si>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</si>
  <si>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</si>
  <si>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</si>
  <si>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</si>
  <si>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</si>
  <si>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</si>
  <si>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</si>
  <si>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</si>
  <si>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</si>
  <si>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</si>
  <si>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</si>
  <si>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</si>
  <si>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</si>
  <si>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</si>
  <si>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</si>
  <si>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</si>
  <si>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</si>
  <si>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</si>
  <si>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</si>
  <si>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</si>
  <si>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</si>
  <si>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</si>
  <si>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</si>
  <si>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</si>
  <si>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</si>
  <si>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</si>
  <si>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</si>
  <si>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</si>
  <si>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</si>
  <si>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</si>
  <si>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</si>
  <si>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</si>
  <si>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</si>
  <si>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</si>
  <si>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</si>
  <si>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</si>
  <si>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</si>
  <si>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</si>
  <si>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</si>
  <si>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</si>
  <si>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</si>
  <si>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</si>
  <si>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</si>
  <si>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</si>
  <si>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</si>
  <si>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</si>
  <si>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</si>
  <si>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</si>
  <si>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</si>
  <si>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</si>
  <si>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</si>
  <si>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</si>
  <si>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</si>
  <si>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</si>
  <si>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</si>
  <si>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</si>
  <si>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</si>
  <si>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</si>
  <si>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</si>
  <si>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</si>
  <si>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</si>
  <si>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</si>
  <si>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</si>
  <si>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</si>
  <si>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</si>
  <si>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</si>
  <si>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</si>
  <si>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</si>
  <si>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</si>
  <si>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</si>
  <si>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</si>
  <si>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</si>
  <si>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</si>
  <si>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</si>
  <si>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</si>
  <si>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</si>
  <si>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</si>
  <si>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</si>
  <si>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</si>
  <si>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</si>
  <si>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</si>
  <si>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</si>
  <si>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</si>
  <si>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</si>
  <si>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</si>
  <si>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</si>
  <si>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</si>
  <si>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</si>
  <si>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</si>
  <si>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</si>
  <si>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</si>
  <si>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</si>
  <si>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</si>
  <si>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</si>
  <si>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</si>
  <si>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</si>
  <si>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</si>
  <si>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</si>
  <si>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</si>
  <si>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</si>
  <si>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</si>
  <si>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</si>
  <si>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</si>
  <si>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</si>
  <si>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</si>
  <si>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</si>
  <si>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</si>
  <si>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</si>
  <si>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</si>
  <si>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</si>
  <si>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</si>
  <si>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</si>
  <si>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</si>
  <si>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</si>
  <si>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</si>
  <si>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</si>
  <si>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</si>
  <si>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</si>
  <si>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</si>
  <si>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</si>
  <si>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</si>
  <si>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</si>
  <si>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</si>
  <si>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</si>
  <si>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</si>
  <si>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</si>
  <si>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</si>
  <si>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</si>
  <si>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</si>
  <si>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</si>
  <si>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</si>
  <si>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</si>
  <si>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</si>
  <si>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</si>
  <si>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</si>
  <si>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</si>
  <si>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</si>
  <si>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</si>
  <si>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</si>
  <si>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</si>
  <si>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</si>
  <si>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</si>
  <si>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</si>
  <si>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</si>
  <si>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</si>
  <si>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</si>
  <si>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</si>
  <si>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</si>
  <si>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</si>
  <si>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</si>
  <si>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</si>
  <si>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</si>
  <si>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</si>
  <si>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</si>
  <si>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</si>
  <si>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</si>
  <si>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</si>
  <si>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</si>
  <si>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</si>
  <si>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</si>
  <si>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</si>
  <si>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</si>
  <si>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</si>
  <si>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</si>
  <si>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</si>
  <si>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</si>
  <si>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</si>
  <si>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</si>
  <si>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</si>
  <si>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</si>
  <si>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</si>
  <si>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</si>
  <si>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</si>
  <si>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</si>
  <si>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</si>
  <si>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</si>
  <si>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</si>
  <si>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</si>
  <si>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</si>
  <si>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</si>
  <si>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</si>
  <si>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</si>
  <si>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</si>
  <si>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</si>
  <si>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</si>
  <si>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</si>
  <si>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</si>
  <si>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</si>
  <si>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</si>
  <si>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</si>
  <si>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</si>
  <si>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</si>
  <si>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</si>
  <si>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</si>
  <si>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</si>
  <si>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</si>
  <si>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</si>
  <si>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</si>
  <si>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</si>
  <si>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</si>
  <si>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</si>
  <si>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</si>
  <si>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</si>
  <si>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</si>
  <si>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</si>
  <si>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</si>
  <si>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</si>
  <si>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</si>
  <si>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</si>
  <si>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</si>
  <si>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</si>
  <si>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</si>
  <si>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</si>
  <si>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</si>
  <si>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</si>
  <si>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</si>
  <si>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</si>
  <si>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</si>
  <si>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</si>
  <si>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</si>
  <si>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</si>
  <si>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</si>
  <si>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</si>
  <si>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</si>
  <si>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</si>
  <si>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</si>
  <si>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</si>
  <si>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</si>
  <si>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</si>
  <si>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</si>
  <si>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</si>
  <si>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</si>
  <si>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</si>
  <si>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</si>
  <si>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</si>
  <si>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</si>
  <si>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</si>
  <si>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</si>
  <si>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</si>
  <si>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</si>
  <si>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</si>
  <si>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</si>
  <si>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</si>
  <si>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</si>
  <si>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</si>
  <si>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</si>
  <si>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</si>
  <si>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</si>
  <si>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</si>
  <si>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</si>
  <si>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</si>
  <si>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</si>
  <si>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</si>
  <si>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</si>
  <si>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</si>
  <si>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</si>
  <si>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</si>
  <si>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</si>
  <si>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</si>
  <si>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</si>
  <si>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</si>
  <si>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</si>
  <si>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</si>
  <si>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</si>
  <si>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</si>
  <si>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</si>
  <si>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</si>
  <si>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</si>
  <si>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</si>
  <si>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</si>
  <si>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</si>
  <si>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</si>
  <si>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</si>
  <si>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</si>
  <si>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</si>
  <si>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</si>
  <si>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</si>
  <si>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</si>
  <si>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</si>
  <si>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</si>
  <si>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</si>
  <si>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</si>
  <si>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</si>
  <si>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</si>
  <si>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</si>
  <si>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</si>
  <si>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</si>
  <si>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</si>
  <si>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</si>
  <si>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</si>
  <si>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</si>
  <si>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</si>
  <si>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</si>
  <si>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</si>
  <si>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</si>
  <si>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</si>
  <si>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</si>
  <si>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</si>
  <si>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</si>
  <si>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</si>
  <si>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</si>
  <si>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</si>
  <si>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</si>
  <si>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</si>
  <si>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</si>
  <si>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</si>
  <si>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</si>
  <si>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</si>
  <si>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</si>
  <si>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</si>
  <si>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</si>
  <si>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</si>
  <si>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</si>
  <si>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</si>
  <si>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</si>
  <si>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</si>
  <si>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</si>
  <si>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</si>
  <si>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</si>
  <si>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</si>
  <si>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</si>
  <si>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</si>
  <si>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</si>
  <si>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</si>
  <si>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</si>
  <si>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</si>
  <si>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</si>
  <si>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</si>
  <si>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</si>
  <si>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</si>
  <si>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</si>
  <si>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</si>
  <si>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</si>
  <si>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</si>
  <si>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</si>
  <si>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</si>
  <si>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</si>
  <si>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</si>
  <si>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</si>
  <si>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</si>
  <si>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</si>
  <si>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</si>
  <si>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</si>
  <si>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</si>
  <si>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</si>
  <si>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</si>
  <si>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</si>
  <si>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</si>
  <si>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</si>
  <si>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</si>
  <si>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</si>
  <si>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</si>
  <si>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</si>
  <si>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</si>
  <si>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</si>
  <si>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</si>
  <si>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</si>
  <si>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</si>
  <si>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</si>
  <si>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</si>
  <si>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</si>
  <si>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</si>
  <si>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</si>
  <si>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</si>
  <si>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</si>
  <si>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</si>
  <si>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</si>
  <si>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</si>
  <si>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</si>
  <si>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</si>
  <si>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</si>
  <si>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</si>
  <si>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</si>
  <si>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</si>
  <si>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</si>
  <si>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</si>
  <si>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</si>
  <si>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</si>
  <si>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</si>
  <si>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</si>
  <si>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</si>
  <si>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</si>
  <si>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</si>
  <si>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</si>
  <si>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</si>
  <si>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</si>
  <si>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</si>
  <si>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</si>
  <si>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</si>
  <si>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</si>
  <si>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</si>
  <si>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</si>
  <si>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</si>
  <si>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</si>
  <si>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</si>
  <si>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</si>
  <si>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</si>
  <si>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</si>
  <si>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</si>
  <si>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</si>
  <si>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</si>
  <si>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</si>
  <si>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</si>
  <si>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</si>
  <si>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</si>
  <si>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</si>
  <si>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</si>
  <si>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</si>
  <si>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</si>
  <si>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</si>
  <si>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</si>
  <si>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</si>
  <si>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</si>
  <si>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</si>
  <si>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</si>
  <si>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</si>
  <si>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</si>
  <si>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</si>
  <si>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</si>
  <si>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</si>
  <si>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</si>
  <si>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</si>
  <si>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</si>
  <si>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</si>
  <si>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</si>
  <si>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</si>
  <si>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</si>
  <si>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</si>
  <si>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</si>
  <si>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</si>
  <si>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</si>
  <si>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</si>
  <si>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</si>
  <si>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</si>
  <si>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</si>
  <si>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</si>
  <si>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</si>
  <si>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</si>
  <si>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</si>
  <si>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</si>
  <si>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</si>
  <si>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</si>
  <si>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</si>
  <si>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</si>
  <si>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</si>
  <si>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</si>
  <si>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</si>
  <si>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</si>
  <si>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</si>
  <si>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</si>
  <si>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</si>
  <si>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</si>
  <si>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</si>
  <si>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</si>
  <si>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</si>
  <si>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</si>
  <si>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</si>
  <si>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</si>
  <si>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</si>
  <si>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</si>
  <si>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</si>
  <si>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</si>
  <si>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</si>
  <si>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</si>
  <si>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</si>
  <si>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</si>
  <si>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</si>
  <si>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</si>
  <si>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</si>
  <si>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</si>
  <si>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</si>
  <si>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</si>
  <si>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</si>
  <si>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</si>
  <si>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</si>
  <si>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</si>
  <si>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</si>
  <si>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</si>
  <si>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</si>
  <si>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</si>
  <si>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</si>
  <si>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</si>
  <si>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</si>
  <si>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</si>
  <si>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</si>
  <si>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</si>
  <si>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</si>
  <si>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</si>
  <si>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</si>
  <si>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</si>
  <si>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</si>
  <si>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</si>
  <si>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</si>
  <si>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</si>
  <si>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</si>
  <si>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</si>
  <si>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</si>
  <si>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</si>
  <si>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</si>
  <si>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</si>
  <si>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</si>
  <si>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</si>
  <si>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</si>
  <si>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</si>
  <si>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</si>
  <si>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</si>
  <si>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</si>
  <si>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</si>
  <si>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</si>
  <si>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</si>
  <si>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</si>
  <si>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</si>
  <si>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</si>
  <si>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</si>
  <si>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</si>
  <si>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</si>
  <si>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</si>
  <si>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</si>
  <si>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</si>
  <si>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</si>
  <si>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</si>
  <si>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</si>
  <si>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</si>
  <si>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</si>
  <si>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</si>
  <si>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</si>
  <si>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</si>
  <si>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</si>
  <si>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</si>
  <si>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</si>
  <si>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</si>
  <si>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</si>
  <si>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</si>
  <si>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</si>
  <si>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</si>
  <si>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</si>
  <si>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</si>
  <si>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</si>
  <si>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</si>
  <si>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</si>
  <si>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</si>
  <si>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</si>
  <si>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</si>
  <si>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</si>
  <si>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</si>
  <si>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</si>
  <si>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</si>
  <si>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</si>
  <si>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</si>
  <si>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</si>
  <si>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</si>
  <si>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</si>
  <si>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</si>
  <si>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</si>
  <si>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</si>
  <si>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</si>
  <si>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</si>
  <si>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</si>
  <si>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</si>
  <si>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</si>
  <si>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</si>
  <si>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</si>
  <si>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</si>
  <si>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</si>
  <si>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</si>
  <si>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</si>
  <si>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</si>
  <si>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</si>
  <si>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</si>
  <si>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</si>
  <si>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</si>
  <si>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</si>
  <si>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</si>
  <si>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</si>
  <si>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</si>
  <si>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</si>
  <si>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</si>
  <si>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</si>
  <si>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</si>
  <si>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</si>
  <si>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</si>
  <si>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</si>
  <si>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</si>
  <si>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</si>
  <si>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</si>
  <si>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</si>
  <si>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</si>
  <si>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</si>
  <si>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</si>
  <si>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</si>
  <si>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</si>
  <si>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</si>
  <si>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</si>
  <si>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</si>
  <si>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</si>
  <si>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</si>
  <si>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</si>
  <si>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</si>
  <si>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</si>
  <si>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</si>
  <si>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</si>
  <si>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</si>
  <si>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</si>
  <si>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</si>
  <si>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</si>
  <si>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</si>
  <si>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</si>
  <si>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</si>
  <si>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</si>
  <si>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</si>
  <si>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</si>
  <si>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</si>
  <si>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</si>
  <si>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</si>
  <si>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</si>
  <si>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</si>
  <si>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</si>
  <si>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</si>
  <si>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</si>
  <si>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</si>
  <si>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</si>
  <si>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</si>
  <si>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</si>
  <si>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</si>
  <si>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</si>
  <si>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</si>
  <si>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</si>
  <si>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</si>
  <si>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</si>
  <si>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</si>
  <si>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</si>
  <si>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</si>
  <si>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</si>
  <si>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</si>
  <si>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</si>
  <si>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</si>
  <si>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</si>
  <si>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</si>
  <si>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</si>
  <si>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</si>
  <si>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</si>
  <si>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</si>
  <si>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</si>
  <si>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</si>
  <si>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</si>
  <si>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</si>
  <si>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</si>
  <si>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</si>
  <si>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</si>
  <si>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</si>
  <si>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</si>
  <si>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</si>
  <si>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</si>
  <si>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</si>
  <si>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</si>
  <si>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</si>
  <si>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</si>
  <si>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</si>
  <si>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</si>
  <si>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</si>
  <si>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</si>
  <si>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</si>
  <si>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</si>
  <si>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</si>
  <si>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</si>
  <si>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</si>
  <si>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</si>
  <si>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</si>
  <si>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</si>
  <si>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</si>
  <si>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</si>
  <si>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</si>
  <si>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</si>
  <si>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</si>
  <si>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</si>
  <si>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</si>
  <si>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</si>
  <si>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</si>
  <si>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</si>
  <si>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</si>
  <si>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</si>
  <si>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</si>
  <si>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</si>
  <si>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</si>
  <si>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</si>
  <si>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</si>
  <si>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</si>
  <si>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</si>
  <si>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</si>
  <si>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</si>
  <si>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</si>
  <si>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</si>
  <si>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</si>
  <si>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</si>
  <si>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</si>
  <si>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</si>
  <si>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</si>
  <si>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</si>
  <si>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</si>
  <si>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</si>
  <si>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</si>
  <si>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</si>
  <si>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</si>
  <si>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</si>
  <si>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</si>
  <si>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</si>
  <si>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</si>
  <si>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</si>
  <si>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</si>
  <si>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</si>
  <si>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</si>
  <si>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</si>
  <si>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</si>
  <si>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</si>
  <si>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</si>
  <si>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</si>
  <si>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</si>
  <si>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</si>
  <si>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</si>
  <si>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</si>
  <si>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</si>
  <si>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</si>
  <si>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</si>
  <si>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</si>
  <si>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</si>
  <si>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</si>
  <si>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</si>
  <si>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</si>
  <si>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</si>
  <si>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</si>
  <si>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</si>
  <si>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</si>
  <si>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</si>
  <si>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</si>
  <si>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</si>
  <si>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</si>
  <si>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</si>
  <si>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</si>
  <si>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</si>
  <si>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</si>
  <si>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</si>
  <si>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</si>
  <si>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</si>
  <si>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</si>
  <si>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</si>
  <si>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</si>
  <si>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</si>
  <si>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</si>
  <si>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</si>
  <si>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</si>
  <si>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</si>
  <si>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</si>
  <si>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</si>
  <si>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</si>
  <si>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</si>
  <si>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</si>
  <si>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</si>
  <si>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</si>
  <si>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</si>
  <si>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</si>
  <si>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</si>
  <si>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</si>
  <si>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</si>
  <si>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</si>
  <si>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</si>
  <si>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</si>
  <si>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</si>
  <si>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</si>
  <si>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</si>
  <si>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</si>
  <si>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</si>
  <si>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</si>
  <si>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</si>
  <si>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</si>
  <si>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</si>
  <si>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</si>
  <si>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</si>
  <si>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</si>
  <si>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</si>
  <si>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</si>
  <si>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</si>
  <si>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</si>
  <si>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</si>
  <si>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</si>
  <si>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</si>
  <si>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</si>
  <si>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</si>
  <si>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</si>
  <si>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</si>
  <si>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</si>
  <si>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</si>
  <si>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</si>
  <si>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</si>
  <si>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</si>
  <si>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</si>
  <si>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</si>
  <si>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</si>
  <si>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</si>
  <si>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</si>
  <si>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</si>
  <si>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</si>
  <si>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</si>
  <si>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</si>
  <si>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</si>
  <si>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</si>
  <si>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</si>
  <si>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</si>
  <si>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</si>
  <si>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</si>
  <si>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</si>
  <si>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</si>
  <si>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</si>
  <si>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</si>
  <si>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</si>
  <si>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</si>
  <si>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</si>
  <si>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</si>
  <si>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</si>
  <si>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</si>
  <si>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</si>
  <si>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</si>
  <si>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</si>
  <si>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</si>
  <si>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</si>
  <si>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</si>
  <si>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</si>
  <si>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</si>
  <si>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</si>
  <si>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</si>
  <si>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</si>
  <si>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</si>
  <si>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</si>
  <si>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</si>
  <si>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</si>
  <si>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</si>
  <si>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</si>
  <si>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</si>
  <si>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</si>
  <si>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</si>
  <si>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</si>
  <si>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</si>
  <si>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</si>
  <si>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</si>
  <si>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</si>
  <si>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</si>
  <si>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</si>
  <si>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</si>
  <si>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</si>
  <si>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</si>
  <si>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</si>
  <si>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</si>
  <si>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</si>
  <si>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</si>
  <si>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</si>
  <si>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</si>
  <si>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</si>
  <si>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</si>
  <si>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</si>
  <si>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</si>
  <si>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</si>
  <si>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</si>
  <si>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</si>
  <si>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</si>
  <si>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</si>
  <si>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</si>
  <si>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</si>
  <si>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</si>
  <si>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</si>
  <si>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</si>
  <si>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</si>
  <si>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</si>
  <si>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</si>
  <si>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</si>
  <si>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</si>
  <si>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</si>
  <si>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</si>
  <si>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</si>
  <si>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</si>
  <si>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</si>
  <si>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</si>
  <si>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</si>
  <si>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</si>
  <si>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</si>
  <si>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</si>
  <si>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</si>
  <si>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</si>
  <si>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</si>
  <si>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</si>
  <si>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</si>
  <si>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</si>
  <si>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</si>
  <si>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</si>
  <si>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</si>
  <si>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</si>
  <si>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</si>
  <si>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</si>
  <si>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</si>
  <si>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</si>
  <si>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</si>
  <si>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</si>
  <si>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</si>
  <si>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</si>
  <si>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</si>
  <si>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</si>
  <si>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</si>
  <si>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</si>
  <si>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</si>
  <si>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</si>
  <si>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</si>
  <si>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</si>
  <si>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</si>
  <si>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</si>
  <si>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</si>
  <si>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</si>
  <si>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</si>
  <si>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</si>
  <si>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</si>
  <si>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</si>
  <si>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</si>
  <si>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</si>
  <si>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</si>
  <si>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</si>
  <si>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</si>
  <si>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</si>
  <si>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</si>
  <si>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</si>
  <si>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</si>
  <si>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</si>
  <si>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</si>
  <si>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</si>
  <si>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</si>
  <si>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</si>
  <si>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</si>
  <si>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</si>
  <si>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</si>
  <si>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</si>
  <si>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</si>
  <si>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</si>
  <si>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</si>
  <si>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</si>
  <si>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</si>
  <si>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</si>
  <si>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</si>
  <si>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</si>
  <si>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</si>
  <si>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</si>
  <si>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</si>
  <si>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</si>
  <si>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</si>
  <si>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</si>
  <si>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</si>
  <si>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</si>
  <si>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</si>
  <si>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</si>
  <si>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</si>
  <si>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</si>
  <si>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</si>
  <si>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</si>
  <si>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</si>
  <si>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</si>
  <si>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</si>
  <si>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</si>
  <si>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</si>
  <si>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</si>
  <si>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</si>
  <si>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</si>
  <si>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</si>
  <si>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</si>
  <si>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</si>
  <si>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</si>
  <si>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</si>
  <si>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</si>
  <si>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</si>
  <si>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</si>
  <si>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</si>
  <si>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</si>
  <si>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</si>
  <si>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</si>
  <si>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</si>
  <si>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</si>
  <si>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</si>
  <si>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</si>
  <si>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</si>
  <si>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</si>
  <si>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</si>
  <si>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</si>
  <si>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</si>
  <si>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</si>
  <si>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</si>
  <si>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</si>
  <si>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</si>
  <si>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</si>
  <si>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</si>
  <si>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</si>
  <si>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</si>
  <si>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</si>
  <si>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</si>
  <si>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</si>
  <si>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</si>
  <si>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</si>
  <si>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</si>
  <si>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</si>
  <si>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</si>
  <si>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</si>
  <si>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</si>
  <si>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</si>
  <si>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</si>
  <si>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</si>
  <si>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</si>
  <si>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</si>
  <si>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</si>
  <si>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</si>
  <si>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</si>
  <si>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</si>
  <si>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</si>
  <si>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</si>
  <si>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</si>
  <si>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</si>
  <si>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</si>
  <si>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</si>
  <si>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</si>
  <si>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</si>
  <si>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</si>
  <si>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</si>
  <si>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</si>
  <si>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</si>
  <si>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</si>
  <si>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</si>
  <si>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</si>
  <si>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</si>
  <si>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</si>
  <si>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</si>
  <si>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</si>
  <si>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</si>
  <si>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</si>
  <si>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</si>
  <si>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</si>
  <si>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</si>
  <si>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</si>
  <si>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</si>
  <si>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</si>
  <si>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</si>
  <si>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</si>
  <si>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</si>
  <si>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</si>
  <si>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</si>
  <si>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</si>
  <si>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</si>
  <si>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</si>
  <si>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</si>
  <si>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</si>
  <si>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</si>
  <si>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</si>
  <si>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</si>
  <si>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</si>
  <si>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</si>
  <si>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</si>
  <si>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</si>
  <si>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</si>
  <si>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</si>
  <si>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</si>
  <si>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</si>
  <si>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</si>
  <si>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</si>
  <si>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</si>
  <si>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</si>
  <si>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</si>
  <si>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</si>
  <si>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</si>
  <si>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</si>
  <si>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</si>
  <si>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</si>
  <si>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</si>
  <si>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</si>
  <si>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</si>
  <si>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</si>
  <si>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</si>
  <si>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</si>
  <si>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</si>
  <si>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</si>
  <si>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</si>
  <si>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</si>
  <si>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</si>
  <si>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</si>
  <si>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</si>
  <si>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</si>
  <si>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</si>
  <si>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</si>
  <si>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</si>
  <si>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</si>
  <si>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</si>
  <si>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</si>
  <si>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</si>
  <si>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</si>
  <si>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</si>
  <si>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</si>
  <si>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</si>
  <si>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</si>
  <si>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</si>
  <si>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</si>
  <si>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</si>
  <si>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</si>
  <si>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</si>
  <si>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</si>
  <si>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</si>
  <si>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</si>
  <si>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</si>
  <si>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</si>
  <si>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</si>
  <si>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</si>
  <si>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</si>
  <si>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</si>
  <si>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</si>
  <si>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</si>
  <si>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</si>
  <si>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</si>
  <si>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</si>
  <si>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</si>
  <si>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</si>
  <si>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</si>
  <si>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</si>
  <si>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</si>
  <si>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</si>
  <si>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</si>
  <si>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</si>
  <si>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</si>
  <si>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</si>
  <si>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</si>
  <si>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</si>
  <si>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</si>
  <si>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</si>
  <si>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</si>
  <si>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</si>
  <si>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</si>
  <si>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</si>
  <si>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</si>
  <si>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</si>
  <si>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</si>
  <si>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</si>
  <si>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</si>
  <si>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</si>
  <si>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</si>
  <si>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</si>
  <si>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</si>
  <si>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</si>
  <si>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</si>
  <si>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</si>
  <si>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</si>
  <si>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</si>
  <si>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</si>
  <si>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</si>
  <si>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</si>
  <si>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</si>
  <si>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</si>
  <si>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</si>
  <si>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</si>
  <si>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</si>
  <si>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</si>
  <si>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</si>
  <si>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</si>
  <si>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</si>
  <si>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</si>
  <si>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</si>
  <si>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</si>
  <si>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</si>
  <si>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</si>
  <si>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</si>
  <si>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</si>
  <si>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</si>
  <si>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</si>
  <si>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</si>
  <si>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</si>
  <si>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</si>
  <si>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</si>
  <si>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</si>
  <si>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</si>
  <si>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</si>
  <si>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</si>
  <si>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</si>
  <si>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</si>
  <si>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</si>
  <si>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</si>
  <si>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</si>
  <si>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</si>
  <si>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</si>
  <si>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</si>
  <si>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</si>
  <si>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</si>
  <si>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</si>
  <si>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</si>
  <si>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</si>
  <si>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</si>
  <si>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</si>
  <si>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</si>
  <si>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</si>
  <si>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</si>
  <si>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</si>
  <si>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</si>
  <si>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</si>
  <si>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</si>
  <si>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</si>
  <si>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</si>
  <si>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</si>
  <si>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</si>
  <si>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</si>
  <si>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</si>
  <si>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</si>
  <si>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</si>
  <si>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</si>
  <si>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</si>
  <si>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</si>
  <si>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</si>
  <si>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</si>
  <si>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</si>
  <si>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</si>
  <si>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</si>
  <si>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</si>
  <si>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</si>
  <si>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</si>
  <si>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</si>
  <si>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</si>
  <si>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</si>
  <si>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</si>
  <si>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</si>
  <si>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</si>
  <si>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</si>
  <si>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</si>
  <si>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</si>
  <si>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</si>
  <si>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</si>
  <si>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</si>
  <si>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</si>
  <si>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</si>
  <si>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</si>
  <si>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</si>
  <si>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</si>
  <si>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</si>
  <si>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</si>
  <si>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</si>
  <si>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</si>
  <si>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</si>
  <si>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</si>
  <si>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</si>
  <si>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</si>
  <si>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</si>
  <si>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</si>
  <si>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</si>
  <si>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</si>
  <si>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</si>
  <si>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</si>
  <si>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</si>
  <si>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</si>
  <si>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</si>
  <si>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</si>
  <si>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</si>
  <si>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</si>
  <si>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</si>
  <si>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</si>
  <si>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</si>
  <si>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</si>
  <si>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</si>
  <si>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</si>
  <si>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</si>
  <si>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</si>
  <si>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</si>
  <si>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</si>
  <si>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</si>
  <si>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</si>
  <si>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</si>
  <si>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</si>
  <si>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</si>
  <si>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</si>
  <si>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</si>
  <si>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</si>
  <si>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</si>
  <si>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</si>
  <si>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</si>
  <si>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</si>
  <si>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</si>
  <si>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</si>
  <si>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</si>
  <si>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</si>
  <si>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</si>
  <si>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</si>
  <si>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</si>
  <si>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</si>
  <si>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</si>
  <si>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</si>
  <si>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</si>
  <si>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</si>
  <si>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</si>
  <si>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</si>
  <si>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</si>
  <si>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</si>
  <si>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</si>
  <si>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</si>
  <si>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</si>
  <si>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</si>
  <si>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</si>
  <si>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</si>
  <si>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</si>
  <si>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</si>
  <si>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</si>
  <si>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</si>
  <si>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</si>
  <si>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</si>
  <si>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</si>
  <si>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</si>
  <si>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</si>
  <si>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</si>
  <si>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</si>
  <si>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</si>
  <si>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</si>
  <si>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</si>
  <si>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</si>
  <si>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</si>
  <si>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</si>
  <si>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</si>
  <si>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</si>
  <si>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</si>
  <si>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</si>
  <si>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</si>
  <si>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</si>
  <si>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</si>
  <si>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</si>
  <si>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</si>
  <si>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</si>
  <si>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</si>
  <si>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</si>
  <si>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</si>
  <si>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</si>
  <si>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</si>
  <si>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</si>
  <si>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</si>
  <si>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</si>
  <si>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</si>
  <si>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</si>
  <si>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</si>
  <si>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</si>
  <si>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</si>
  <si>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</si>
  <si>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</si>
  <si>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</si>
  <si>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</si>
  <si>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</si>
  <si>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</si>
  <si>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</si>
  <si>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</si>
  <si>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</si>
  <si>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</si>
  <si>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</si>
  <si>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</si>
  <si>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</si>
  <si>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</si>
  <si>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</si>
  <si>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</si>
  <si>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</si>
  <si>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</si>
  <si>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</si>
  <si>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</si>
  <si>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</si>
  <si>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</si>
  <si>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</si>
  <si>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</si>
  <si>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</si>
  <si>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</si>
  <si>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</si>
  <si>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</si>
  <si>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</si>
  <si>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</si>
  <si>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</si>
  <si>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</si>
  <si>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</si>
  <si>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</si>
  <si>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</si>
  <si>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</si>
  <si>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</si>
  <si>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</si>
  <si>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</si>
  <si>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</si>
  <si>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</si>
  <si>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</si>
  <si>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</si>
  <si>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</si>
  <si>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</si>
  <si>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</si>
  <si>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</si>
  <si>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</si>
  <si>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</si>
  <si>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</si>
  <si>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</si>
  <si>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</si>
  <si>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</si>
  <si>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</si>
  <si>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</si>
  <si>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</si>
  <si>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</si>
  <si>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</si>
  <si>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</si>
  <si>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</si>
  <si>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</si>
  <si>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</si>
  <si>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</si>
  <si>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</si>
  <si>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</si>
  <si>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</si>
  <si>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</si>
  <si>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</si>
  <si>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</si>
  <si>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</si>
  <si>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</si>
  <si>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</si>
  <si>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</si>
  <si>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</si>
  <si>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</si>
  <si>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</si>
  <si>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</si>
  <si>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</si>
  <si>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</si>
  <si>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</si>
  <si>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</si>
  <si>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</si>
  <si>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</si>
  <si>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</si>
  <si>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</si>
  <si>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</si>
  <si>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</si>
  <si>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</si>
  <si>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</si>
  <si>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</si>
  <si>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</si>
  <si>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</si>
  <si>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</si>
  <si>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</si>
  <si>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</si>
  <si>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</si>
  <si>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</si>
  <si>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</si>
  <si>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</si>
  <si>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</si>
  <si>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</si>
  <si>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</si>
  <si>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</si>
  <si>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</si>
  <si>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</si>
  <si>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</si>
  <si>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</si>
  <si>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</si>
  <si>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</si>
  <si>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</si>
  <si>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</si>
  <si>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</si>
  <si>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</si>
  <si>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</si>
  <si>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</si>
  <si>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</si>
  <si>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</si>
  <si>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</si>
  <si>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</si>
  <si>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</si>
  <si>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</si>
  <si>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</si>
  <si>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</si>
  <si>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</si>
  <si>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</si>
  <si>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</si>
  <si>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</si>
  <si>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</si>
  <si>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</si>
  <si>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</si>
  <si>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</si>
  <si>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</si>
  <si>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</si>
  <si>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</si>
  <si>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</si>
  <si>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</si>
  <si>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</si>
  <si>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</si>
  <si>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</si>
  <si>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</si>
  <si>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</si>
  <si>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</si>
  <si>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</si>
  <si>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</si>
  <si>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</si>
  <si>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</si>
  <si>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</si>
  <si>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</si>
  <si>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</si>
  <si>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</si>
  <si>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</si>
  <si>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</si>
  <si>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</si>
  <si>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</si>
  <si>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</si>
  <si>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</si>
  <si>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</si>
  <si>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</si>
  <si>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</si>
  <si>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</si>
  <si>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</si>
  <si>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</si>
  <si>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</si>
  <si>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</si>
  <si>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</si>
  <si>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</si>
  <si>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</si>
  <si>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</si>
  <si>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</si>
  <si>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</si>
  <si>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</si>
  <si>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</si>
  <si>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</si>
  <si>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</si>
  <si>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</si>
  <si>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</si>
  <si>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</si>
  <si>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</si>
  <si>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</si>
  <si>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</si>
  <si>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</si>
  <si>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</si>
  <si>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</si>
  <si>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</si>
  <si>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</si>
  <si>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</si>
  <si>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</si>
  <si>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</si>
  <si>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</si>
  <si>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</si>
  <si>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</si>
  <si>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</si>
  <si>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</si>
  <si>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</si>
  <si>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</si>
  <si>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</si>
  <si>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</si>
  <si>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</si>
  <si>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</si>
  <si>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</si>
  <si>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</si>
  <si>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</si>
  <si>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</si>
  <si>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</si>
  <si>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</si>
  <si>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</si>
  <si>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</si>
  <si>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</si>
  <si>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</si>
  <si>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</si>
  <si>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</si>
  <si>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</si>
  <si>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</si>
  <si>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</si>
  <si>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</si>
  <si>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</si>
  <si>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</si>
  <si>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</si>
  <si>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</si>
  <si>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</si>
  <si>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</si>
  <si>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</si>
  <si>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</si>
  <si>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</si>
  <si>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</si>
  <si>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</si>
  <si>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</si>
  <si>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</si>
  <si>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</si>
  <si>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</si>
  <si>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</si>
  <si>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</si>
  <si>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</si>
  <si>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</si>
  <si>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</si>
  <si>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</si>
  <si>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</si>
  <si>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</si>
  <si>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</si>
  <si>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</si>
  <si>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</si>
  <si>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</si>
  <si>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</si>
  <si>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</si>
  <si>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</si>
  <si>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</si>
  <si>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</si>
  <si>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</si>
  <si>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</si>
  <si>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</si>
  <si>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</si>
  <si>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</si>
  <si>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</si>
  <si>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</si>
  <si>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</si>
  <si>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</si>
  <si>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</si>
  <si>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</si>
  <si>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</si>
  <si>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</si>
  <si>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</si>
  <si>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</si>
  <si>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</si>
  <si>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</si>
  <si>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</si>
  <si>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</si>
  <si>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</si>
  <si>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</si>
  <si>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</si>
  <si>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</si>
  <si>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</si>
  <si>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</si>
  <si>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</si>
  <si>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</si>
  <si>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</si>
  <si>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</si>
  <si>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</si>
  <si>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</si>
  <si>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</si>
  <si>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</si>
  <si>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</si>
  <si>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</si>
  <si>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</si>
  <si>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</si>
  <si>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</si>
  <si>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</si>
  <si>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</si>
  <si>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</si>
  <si>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</si>
  <si>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</si>
  <si>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</si>
  <si>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</si>
  <si>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</si>
  <si>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</si>
  <si>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</si>
  <si>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</si>
  <si>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</si>
  <si>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</si>
  <si>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</si>
  <si>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</si>
  <si>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</si>
  <si>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</si>
  <si>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</si>
  <si>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</si>
  <si>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</si>
  <si>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</si>
  <si>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</si>
  <si>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</si>
  <si>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</si>
  <si>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</si>
  <si>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</si>
  <si>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</si>
  <si>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</si>
  <si>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</si>
  <si>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</si>
  <si>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</si>
  <si>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</si>
  <si>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</si>
  <si>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</si>
  <si>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</si>
  <si>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</si>
  <si>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</si>
  <si>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</si>
  <si>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</si>
  <si>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</si>
  <si>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</si>
  <si>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</si>
  <si>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</si>
  <si>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</si>
  <si>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</si>
  <si>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</si>
  <si>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</si>
  <si>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</si>
  <si>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</si>
  <si>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</si>
  <si>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</si>
  <si>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</si>
  <si>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</si>
  <si>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</si>
  <si>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</si>
  <si>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</si>
  <si>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</si>
  <si>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</si>
  <si>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</si>
  <si>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</si>
  <si>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</si>
  <si>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</si>
  <si>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</si>
  <si>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</si>
  <si>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</si>
  <si>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</si>
  <si>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</si>
  <si>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</si>
  <si>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</si>
  <si>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</si>
  <si>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</si>
  <si>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</si>
  <si>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</si>
  <si>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</si>
  <si>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</si>
  <si>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</si>
  <si>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</si>
  <si>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</si>
  <si>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</si>
  <si>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</si>
  <si>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</si>
  <si>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</si>
  <si>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</si>
  <si>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</si>
  <si>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</si>
  <si>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</si>
  <si>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</si>
  <si>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</si>
  <si>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</si>
  <si>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</si>
  <si>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</si>
  <si>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</si>
  <si>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</si>
  <si>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</si>
  <si>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</si>
  <si>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</si>
  <si>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</si>
  <si>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</si>
  <si>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</si>
  <si>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</si>
  <si>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</si>
  <si>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</si>
  <si>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</si>
  <si>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</si>
  <si>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</si>
  <si>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</si>
  <si>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</si>
  <si>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</si>
  <si>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</si>
  <si>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</si>
  <si>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</si>
  <si>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</si>
  <si>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</si>
  <si>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</si>
  <si>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</si>
  <si>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</si>
  <si>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</si>
  <si>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</si>
  <si>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</si>
  <si>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</si>
  <si>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</si>
  <si>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</si>
  <si>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</si>
  <si>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</si>
  <si>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</si>
  <si>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</si>
  <si>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</si>
  <si>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</si>
  <si>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</si>
  <si>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</si>
  <si>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</si>
  <si>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</si>
  <si>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</si>
  <si>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</si>
  <si>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</si>
  <si>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</si>
  <si>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</si>
  <si>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</si>
  <si>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</si>
  <si>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</si>
  <si>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</si>
  <si>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</si>
  <si>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</si>
  <si>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</si>
  <si>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</si>
  <si>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</si>
  <si>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</si>
  <si>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</si>
  <si>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</si>
  <si>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</si>
  <si>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</si>
  <si>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</si>
  <si>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</si>
  <si>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</si>
  <si>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</si>
  <si>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</si>
  <si>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</si>
  <si>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</si>
  <si>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</si>
  <si>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</si>
  <si>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</si>
  <si>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</si>
  <si>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</si>
  <si>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</si>
  <si>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</si>
  <si>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</si>
  <si>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</si>
  <si>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</si>
  <si>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</si>
  <si>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</si>
  <si>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</si>
  <si>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</si>
  <si>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</si>
  <si>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</si>
  <si>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</si>
  <si>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</si>
  <si>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</si>
  <si>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</si>
  <si>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</si>
  <si>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</si>
  <si>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</si>
  <si>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</si>
  <si>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</si>
  <si>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</si>
  <si>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</si>
  <si>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</si>
  <si>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</si>
  <si>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</si>
  <si>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</si>
  <si>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</si>
  <si>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</si>
  <si>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</si>
  <si>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</si>
  <si>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</si>
  <si>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</si>
  <si>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</si>
  <si>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</si>
  <si>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</si>
  <si>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</si>
  <si>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</si>
  <si>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</si>
  <si>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</si>
  <si>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</si>
  <si>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</si>
  <si>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</si>
  <si>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</si>
  <si>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</si>
  <si>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</si>
  <si>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</si>
  <si>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</si>
  <si>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</si>
  <si>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</si>
  <si>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</si>
  <si>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</si>
  <si>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</si>
  <si>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</si>
  <si>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</si>
  <si>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</si>
  <si>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</si>
  <si>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</si>
  <si>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</si>
  <si>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</si>
  <si>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</si>
  <si>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</si>
  <si>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</si>
  <si>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</si>
  <si>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</si>
  <si>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</si>
  <si>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</si>
  <si>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</si>
  <si>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</si>
  <si>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</si>
  <si>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</si>
  <si>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</si>
  <si>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</si>
  <si>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</si>
  <si>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</si>
  <si>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</si>
  <si>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</si>
  <si>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</si>
  <si>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</si>
  <si>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</si>
  <si>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</si>
  <si>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</si>
  <si>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</si>
  <si>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</si>
  <si>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</si>
  <si>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</si>
  <si>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</si>
  <si>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</si>
  <si>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</si>
  <si>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</si>
  <si>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</si>
  <si>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</si>
  <si>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</si>
  <si>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</si>
  <si>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</si>
  <si>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</si>
  <si>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</si>
  <si>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</si>
  <si>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</si>
  <si>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</si>
  <si>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</si>
  <si>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</si>
  <si>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</si>
  <si>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</si>
  <si>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</si>
  <si>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</si>
  <si>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</si>
  <si>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</si>
  <si>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</si>
  <si>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</si>
  <si>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</si>
  <si>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</si>
  <si>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</si>
  <si>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</si>
  <si>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</si>
  <si>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</si>
  <si>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</si>
  <si>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</si>
  <si>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</si>
  <si>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</si>
  <si>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</si>
  <si>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</si>
  <si>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</si>
  <si>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</si>
  <si>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</si>
  <si>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</si>
  <si>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</si>
  <si>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</si>
  <si>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</si>
  <si>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</si>
  <si>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</si>
  <si>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</si>
  <si>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</si>
  <si>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</si>
  <si>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</si>
  <si>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</si>
  <si>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</si>
  <si>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</si>
  <si>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</si>
  <si>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</si>
  <si>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</si>
  <si>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</si>
  <si>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</si>
  <si>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</si>
  <si>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</si>
  <si>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</si>
  <si>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</si>
  <si>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</si>
  <si>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</si>
  <si>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</si>
  <si>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</si>
  <si>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</si>
  <si>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</si>
  <si>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</si>
  <si>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</si>
  <si>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</si>
  <si>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</si>
  <si>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</si>
  <si>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</si>
  <si>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</si>
  <si>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</si>
  <si>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</si>
  <si>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</si>
  <si>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</si>
  <si>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</si>
  <si>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</si>
  <si>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</si>
  <si>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</si>
  <si>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</si>
  <si>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</si>
  <si>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</si>
  <si>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</si>
  <si>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</si>
  <si>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</si>
  <si>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</si>
  <si>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</si>
  <si>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</si>
  <si>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</si>
  <si>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</si>
  <si>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</si>
  <si>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</si>
  <si>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</si>
  <si>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</si>
  <si>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</si>
  <si>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</si>
  <si>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</si>
  <si>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</si>
  <si>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</si>
  <si>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</si>
  <si>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</si>
  <si>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</si>
  <si>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</si>
  <si>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</si>
  <si>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</si>
  <si>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</si>
  <si>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</si>
  <si>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</si>
  <si>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</si>
  <si>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</si>
  <si>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</si>
  <si>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</si>
  <si>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</si>
  <si>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</si>
  <si>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</si>
  <si>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</si>
  <si>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</si>
  <si>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</si>
  <si>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</si>
  <si>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</si>
  <si>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</si>
  <si>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</si>
  <si>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</si>
  <si>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</si>
  <si>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</si>
  <si>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</si>
  <si>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</si>
  <si>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</si>
  <si>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</si>
  <si>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</si>
  <si>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</si>
  <si>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</si>
  <si>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</si>
  <si>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</si>
  <si>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</si>
  <si>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</si>
  <si>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</si>
  <si>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</si>
  <si>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</si>
  <si>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</si>
  <si>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</si>
  <si>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</si>
  <si>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</si>
  <si>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</si>
  <si>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</si>
  <si>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</si>
  <si>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</si>
  <si>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</si>
  <si>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</si>
  <si>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</si>
  <si>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</si>
  <si>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</si>
  <si>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</si>
  <si>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</si>
  <si>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</si>
  <si>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</si>
  <si>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</si>
  <si>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</si>
  <si>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</si>
  <si>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</si>
  <si>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</si>
  <si>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</si>
  <si>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</si>
  <si>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</si>
  <si>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</si>
  <si>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</si>
  <si>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</si>
  <si>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</si>
  <si>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</si>
  <si>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</si>
  <si>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</si>
  <si>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</si>
  <si>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</si>
  <si>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</si>
  <si>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</si>
  <si>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</si>
  <si>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</si>
  <si>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</si>
  <si>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</si>
  <si>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</si>
  <si>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</si>
  <si>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</si>
  <si>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</si>
  <si>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</si>
  <si>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</si>
  <si>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</si>
  <si>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</si>
  <si>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</si>
  <si>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</si>
  <si>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</si>
  <si>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</si>
  <si>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</si>
  <si>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</si>
  <si>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</si>
  <si>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</si>
  <si>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</si>
  <si>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</si>
  <si>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</si>
  <si>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</si>
  <si>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</si>
  <si>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</si>
  <si>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</si>
  <si>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</si>
  <si>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</si>
  <si>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</si>
  <si>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</si>
  <si>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</si>
  <si>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</si>
  <si>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</si>
  <si>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</si>
  <si>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</si>
  <si>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</si>
  <si>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</si>
  <si>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</si>
  <si>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</si>
  <si>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</si>
  <si>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</si>
  <si>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</si>
  <si>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</si>
  <si>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</si>
  <si>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</si>
  <si>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</si>
  <si>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</si>
  <si>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</si>
  <si>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</si>
  <si>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</si>
  <si>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</si>
  <si>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</si>
  <si>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</si>
  <si>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</si>
  <si>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</si>
  <si>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</si>
  <si>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</si>
  <si>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</si>
  <si>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</si>
  <si>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</si>
  <si>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</si>
  <si>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</si>
  <si>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</si>
  <si>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</si>
  <si>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</si>
  <si>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</si>
  <si>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</si>
  <si>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</si>
  <si>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</si>
  <si>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</si>
  <si>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</si>
  <si>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</si>
  <si>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</si>
  <si>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</si>
  <si>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</si>
  <si>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</si>
  <si>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</si>
  <si>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</si>
  <si>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</si>
  <si>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</si>
  <si>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</si>
  <si>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</si>
  <si>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</si>
  <si>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</si>
  <si>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</si>
  <si>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</si>
  <si>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</si>
  <si>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</si>
  <si>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</si>
  <si>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</si>
  <si>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</si>
  <si>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</si>
  <si>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</si>
  <si>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</si>
  <si>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</si>
  <si>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</si>
  <si>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</si>
  <si>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</si>
  <si>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</si>
  <si>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</si>
  <si>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</si>
  <si>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</si>
  <si>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</si>
  <si>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</si>
  <si>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</si>
  <si>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</si>
  <si>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</si>
  <si>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</si>
  <si>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</si>
  <si>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</si>
  <si>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</si>
  <si>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</si>
  <si>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</si>
  <si>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</si>
  <si>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</si>
  <si>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</si>
  <si>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</si>
  <si>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</si>
  <si>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</si>
  <si>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</si>
  <si>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</si>
  <si>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</si>
  <si>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</si>
  <si>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</si>
  <si>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</si>
  <si>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</si>
  <si>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</si>
  <si>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</si>
  <si>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</si>
  <si>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</si>
  <si>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</si>
  <si>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</si>
  <si>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</si>
  <si>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</si>
  <si>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</si>
  <si>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</si>
  <si>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</si>
  <si>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</si>
  <si>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</si>
  <si>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</si>
  <si>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</si>
  <si>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</si>
  <si>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</si>
  <si>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</si>
  <si>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</si>
  <si>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</si>
  <si>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</si>
  <si>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</si>
  <si>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</si>
  <si>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</si>
  <si>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</si>
  <si>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</si>
  <si>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</si>
  <si>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</si>
  <si>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</si>
  <si>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</si>
  <si>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</si>
  <si>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</si>
  <si>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</si>
  <si>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</si>
  <si>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</si>
  <si>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</si>
  <si>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</si>
  <si>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</si>
  <si>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</si>
  <si>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</si>
  <si>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</si>
  <si>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</si>
  <si>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</si>
  <si>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</si>
  <si>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</si>
  <si>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</si>
  <si>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</si>
  <si>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</si>
  <si>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</si>
  <si>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</si>
  <si>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</si>
  <si>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</si>
  <si>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</si>
  <si>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</si>
  <si>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</si>
  <si>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</si>
  <si>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</si>
  <si>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</si>
  <si>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</si>
  <si>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</si>
  <si>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</si>
  <si>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</si>
  <si>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</si>
  <si>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</si>
  <si>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</si>
  <si>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</si>
  <si>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</si>
  <si>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</si>
  <si>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</si>
  <si>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</si>
  <si>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</si>
  <si>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</si>
  <si>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</si>
  <si>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</si>
  <si>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</si>
  <si>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</si>
  <si>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</si>
  <si>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</si>
  <si>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</si>
  <si>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</si>
  <si>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</si>
  <si>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</si>
  <si>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</si>
  <si>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</si>
  <si>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</si>
  <si>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</si>
  <si>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</si>
  <si>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</si>
  <si>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</si>
  <si>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</si>
  <si>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</si>
  <si>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</si>
  <si>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</si>
  <si>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</si>
  <si>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</si>
  <si>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</si>
  <si>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</si>
  <si>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</si>
  <si>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</si>
  <si>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</si>
  <si>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</si>
  <si>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</si>
  <si>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</si>
  <si>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</si>
  <si>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</si>
  <si>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</si>
  <si>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</si>
  <si>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</si>
  <si>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</si>
  <si>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</si>
  <si>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</si>
  <si>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</si>
  <si>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</si>
  <si>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</si>
  <si>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</si>
  <si>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</si>
  <si>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</si>
  <si>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</si>
  <si>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</si>
  <si>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</si>
  <si>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</si>
  <si>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</si>
  <si>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</si>
  <si>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</si>
  <si>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</si>
  <si>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</si>
  <si>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</si>
  <si>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</si>
  <si>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</si>
  <si>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</si>
  <si>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</si>
  <si>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</si>
  <si>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</si>
  <si>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</si>
  <si>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</si>
  <si>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</si>
  <si>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</si>
  <si>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</si>
  <si>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</si>
  <si>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</si>
  <si>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</si>
  <si>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</si>
  <si>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</si>
  <si>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</si>
  <si>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</si>
  <si>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</si>
  <si>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</si>
  <si>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</si>
  <si>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</si>
  <si>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</si>
  <si>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</si>
  <si>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</si>
  <si>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</si>
  <si>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</si>
  <si>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</si>
  <si>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</si>
  <si>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</si>
  <si>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</si>
  <si>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</si>
  <si>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</si>
  <si>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</si>
  <si>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</si>
  <si>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</si>
  <si>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</si>
  <si>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</si>
  <si>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</si>
  <si>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</si>
  <si>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</si>
  <si>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</si>
  <si>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</si>
  <si>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</si>
  <si>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</si>
  <si>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</si>
  <si>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</si>
  <si>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</si>
  <si>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</si>
  <si>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</si>
  <si>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</si>
  <si>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</si>
  <si>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</si>
  <si>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</si>
  <si>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</si>
  <si>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</si>
  <si>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</si>
  <si>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</si>
  <si>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</si>
  <si>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</si>
  <si>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</si>
  <si>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</si>
  <si>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</si>
  <si>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</si>
  <si>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</si>
  <si>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</si>
  <si>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</si>
  <si>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</si>
  <si>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</si>
  <si>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</si>
  <si>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</si>
  <si>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</si>
  <si>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</si>
  <si>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</si>
  <si>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</si>
  <si>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</si>
  <si>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</si>
  <si>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</si>
  <si>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</si>
  <si>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</si>
  <si>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</si>
  <si>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</si>
  <si>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</si>
  <si>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</si>
  <si>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</si>
  <si>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</si>
  <si>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</si>
  <si>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</si>
  <si>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</si>
  <si>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</si>
  <si>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</si>
  <si>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</si>
  <si>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</si>
  <si>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</si>
  <si>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</si>
  <si>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</si>
  <si>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</si>
  <si>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</si>
  <si>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</si>
  <si>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</si>
  <si>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</si>
  <si>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</si>
  <si>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</si>
  <si>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</si>
  <si>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</si>
  <si>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</si>
  <si>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</si>
  <si>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</si>
  <si>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</si>
  <si>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</si>
  <si>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</si>
  <si>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</si>
  <si>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</si>
  <si>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</si>
  <si>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</si>
  <si>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</si>
  <si>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</si>
  <si>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</si>
  <si>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</si>
  <si>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</si>
  <si>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</si>
  <si>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</si>
  <si>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</si>
  <si>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</si>
  <si>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</si>
  <si>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</si>
  <si>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</si>
  <si>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</si>
  <si>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</si>
  <si>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</si>
  <si>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</si>
  <si>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</si>
  <si>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</si>
  <si>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</si>
  <si>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</si>
  <si>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</si>
  <si>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</si>
  <si>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</si>
  <si>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</si>
  <si>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</si>
  <si>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</si>
  <si>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</si>
  <si>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</si>
  <si>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</si>
  <si>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</si>
  <si>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</si>
  <si>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</si>
  <si>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</si>
  <si>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</si>
  <si>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</si>
  <si>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</si>
  <si>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</si>
  <si>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</si>
  <si>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</si>
  <si>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</si>
  <si>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</si>
  <si>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</si>
  <si>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</si>
  <si>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</si>
  <si>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</si>
  <si>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</si>
  <si>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</si>
  <si>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</si>
  <si>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</si>
  <si>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</si>
  <si>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</si>
  <si>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</si>
  <si>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</si>
  <si>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</si>
  <si>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</si>
  <si>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</si>
  <si>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</si>
  <si>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</si>
  <si>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</si>
  <si>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</si>
  <si>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</si>
  <si>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</si>
  <si>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</si>
  <si>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</si>
  <si>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</si>
  <si>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</si>
  <si>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</si>
  <si>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</si>
  <si>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</si>
  <si>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</si>
  <si>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</si>
  <si>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</si>
  <si>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</si>
  <si>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</si>
  <si>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</si>
  <si>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</si>
  <si>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</si>
  <si>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</si>
  <si>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</si>
  <si>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</si>
  <si>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</si>
  <si>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</si>
  <si>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</si>
  <si>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</si>
  <si>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</si>
  <si>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</si>
  <si>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</si>
  <si>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</si>
  <si>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</si>
  <si>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</si>
  <si>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</si>
  <si>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</si>
  <si>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</si>
  <si>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</si>
  <si>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</si>
  <si>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</si>
  <si>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</si>
  <si>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</si>
  <si>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</si>
  <si>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</si>
  <si>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</si>
  <si>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</si>
  <si>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</si>
  <si>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</si>
  <si>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</si>
  <si>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</si>
  <si>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</si>
  <si>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</si>
  <si>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</si>
  <si>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</si>
  <si>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</si>
  <si>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</si>
  <si>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</si>
  <si>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</si>
  <si>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</si>
  <si>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</si>
  <si>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</si>
  <si>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</si>
  <si>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</si>
  <si>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</si>
  <si>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</si>
  <si>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</si>
  <si>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</si>
  <si>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</si>
  <si>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</si>
  <si>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</si>
  <si>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</si>
  <si>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</si>
  <si>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</si>
  <si>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</si>
  <si>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</si>
  <si>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</si>
  <si>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</si>
  <si>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</si>
  <si>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</si>
  <si>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</si>
  <si>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</si>
  <si>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</si>
  <si>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</si>
  <si>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</si>
  <si>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</si>
  <si>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</si>
  <si>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</si>
  <si>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</si>
  <si>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</si>
  <si>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</si>
  <si>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</si>
  <si>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</si>
  <si>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</si>
  <si>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</si>
  <si>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</si>
  <si>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</si>
  <si>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</si>
  <si>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</si>
  <si>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</si>
  <si>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</si>
  <si>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</si>
  <si>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</si>
  <si>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</si>
  <si>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</si>
  <si>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</si>
  <si>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</si>
  <si>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</si>
  <si>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</si>
  <si>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</si>
  <si>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</si>
  <si>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</si>
  <si>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</si>
  <si>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</si>
  <si>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</si>
  <si>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</si>
  <si>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</si>
  <si>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</si>
  <si>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</si>
  <si>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</si>
  <si>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</si>
  <si>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</si>
  <si>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</si>
  <si>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</si>
  <si>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</si>
  <si>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</si>
  <si>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</si>
  <si>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</si>
  <si>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</si>
  <si>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</si>
  <si>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</si>
  <si>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</si>
  <si>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</si>
  <si>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</si>
  <si>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</si>
  <si>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</si>
  <si>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</si>
  <si>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</si>
  <si>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</si>
  <si>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</si>
  <si>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</si>
  <si>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</si>
  <si>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</si>
  <si>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</si>
  <si>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</si>
  <si>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</si>
  <si>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</si>
  <si>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</si>
  <si>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</si>
  <si>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</si>
  <si>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</si>
  <si>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</si>
  <si>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</si>
  <si>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</si>
  <si>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</si>
  <si>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</si>
  <si>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</si>
  <si>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</si>
  <si>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</si>
  <si>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</si>
  <si>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</si>
  <si>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</si>
  <si>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</si>
  <si>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</si>
  <si>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</si>
  <si>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</si>
  <si>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</si>
  <si>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</si>
  <si>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</si>
  <si>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</si>
  <si>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</si>
  <si>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</si>
  <si>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</si>
  <si>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</si>
  <si>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</si>
  <si>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</si>
  <si>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</si>
  <si>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</si>
  <si>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</si>
  <si>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</si>
  <si>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</si>
  <si>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</si>
  <si>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</si>
  <si>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</si>
  <si>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</si>
  <si>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</si>
  <si>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</si>
  <si>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</si>
  <si>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</si>
  <si>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</si>
  <si>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</si>
  <si>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</si>
  <si>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</si>
  <si>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</si>
  <si>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</si>
  <si>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</si>
  <si>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</si>
  <si>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</si>
  <si>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</si>
  <si>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</si>
  <si>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</si>
  <si>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</si>
  <si>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</si>
  <si>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</si>
  <si>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</si>
  <si>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</si>
  <si>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</si>
  <si>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</si>
  <si>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</si>
  <si>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</si>
  <si>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</si>
  <si>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</si>
  <si>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</si>
  <si>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</si>
  <si>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</si>
  <si>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</si>
  <si>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</si>
  <si>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</si>
  <si>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</si>
  <si>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</si>
  <si>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</si>
  <si>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</si>
  <si>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</si>
  <si>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</si>
  <si>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</si>
  <si>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</si>
  <si>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</si>
  <si>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</si>
  <si>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</si>
  <si>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</si>
  <si>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</si>
  <si>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</si>
  <si>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</si>
  <si>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</si>
  <si>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</si>
  <si>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</si>
  <si>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</si>
  <si>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</si>
  <si>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</si>
  <si>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</si>
  <si>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</si>
  <si>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</si>
  <si>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</si>
  <si>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</si>
  <si>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</si>
  <si>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</si>
  <si>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</si>
  <si>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</si>
  <si>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</si>
  <si>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</si>
  <si>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</si>
  <si>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</si>
  <si>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</si>
  <si>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</si>
  <si>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</si>
  <si>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</si>
  <si>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</si>
  <si>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</si>
  <si>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</si>
  <si>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</si>
  <si>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</si>
  <si>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</si>
  <si>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</si>
  <si>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</si>
  <si>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</si>
  <si>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</si>
  <si>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</si>
  <si>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</si>
  <si>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</si>
  <si>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</si>
  <si>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</si>
  <si>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</si>
  <si>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</si>
  <si>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</si>
  <si>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</si>
  <si>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</si>
  <si>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</si>
  <si>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</si>
  <si>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</si>
  <si>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</si>
  <si>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</si>
  <si>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</si>
  <si>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</si>
  <si>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</si>
  <si>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</si>
  <si>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</si>
  <si>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</si>
  <si>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</si>
  <si>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</si>
  <si>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</si>
  <si>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</si>
  <si>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</si>
  <si>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</si>
  <si>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</si>
  <si>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</si>
  <si>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</si>
  <si>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</si>
  <si>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</si>
  <si>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</si>
  <si>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</si>
  <si>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</si>
  <si>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</si>
  <si>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</si>
  <si>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</si>
  <si>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</si>
  <si>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</si>
  <si>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</si>
  <si>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</si>
  <si>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</si>
  <si>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</si>
  <si>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</si>
  <si>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</si>
  <si>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</si>
  <si>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</si>
  <si>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</si>
  <si>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</si>
  <si>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</si>
  <si>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</si>
  <si>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</si>
  <si>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</si>
  <si>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</si>
  <si>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</si>
  <si>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</si>
  <si>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</si>
  <si>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</si>
  <si>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</si>
  <si>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</si>
  <si>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</si>
  <si>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</si>
  <si>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</si>
  <si>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</si>
  <si>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</si>
  <si>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</si>
  <si>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</si>
  <si>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</si>
  <si>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</si>
  <si>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</si>
  <si>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</si>
  <si>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</si>
  <si>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</si>
  <si>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</si>
  <si>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</si>
  <si>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</si>
  <si>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</si>
  <si>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</si>
  <si>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</si>
  <si>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</si>
  <si>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</si>
  <si>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</si>
  <si>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</si>
  <si>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</si>
  <si>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</si>
  <si>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</si>
  <si>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</si>
  <si>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</si>
  <si>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</si>
  <si>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</si>
  <si>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</si>
  <si>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</si>
  <si>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</si>
  <si>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</si>
  <si>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</si>
  <si>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</si>
  <si>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</si>
  <si>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</si>
  <si>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</si>
  <si>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</si>
  <si>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</si>
  <si>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</si>
  <si>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</si>
  <si>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</si>
  <si>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</si>
  <si>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</si>
  <si>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</si>
  <si>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</si>
  <si>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</si>
  <si>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</si>
  <si>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</si>
  <si>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</si>
  <si>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</si>
  <si>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</si>
  <si>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</si>
  <si>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</si>
  <si>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</si>
  <si>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</si>
  <si>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</si>
  <si>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</si>
  <si>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</si>
  <si>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</si>
  <si>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</si>
  <si>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</si>
  <si>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</si>
  <si>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</si>
  <si>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</si>
  <si>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</si>
  <si>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</si>
  <si>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</si>
  <si>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</si>
  <si>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</si>
  <si>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</si>
  <si>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</si>
  <si>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</si>
  <si>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</si>
  <si>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</si>
  <si>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</si>
  <si>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</si>
  <si>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</si>
  <si>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</si>
  <si>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</si>
  <si>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</si>
  <si>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</si>
  <si>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</si>
  <si>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</si>
  <si>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</si>
  <si>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</si>
  <si>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</si>
  <si>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</si>
  <si>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</si>
  <si>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</si>
  <si>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</si>
  <si>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</si>
  <si>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</si>
  <si>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</si>
  <si>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</si>
  <si>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</si>
  <si>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</si>
  <si>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</si>
  <si>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</si>
  <si>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</si>
  <si>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</si>
  <si>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</si>
  <si>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</si>
  <si>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</si>
  <si>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</si>
  <si>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</si>
  <si>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</si>
  <si>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</si>
  <si>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</si>
  <si>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</si>
  <si>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</si>
  <si>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</si>
  <si>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</si>
  <si>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</si>
  <si>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</si>
  <si>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</si>
  <si>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</si>
  <si>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</si>
  <si>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</si>
  <si>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</si>
  <si>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</si>
  <si>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</si>
  <si>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</si>
  <si>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</si>
  <si>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</si>
  <si>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</si>
  <si>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</si>
  <si>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</si>
  <si>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</si>
  <si>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</si>
  <si>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</si>
  <si>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</si>
  <si>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</si>
  <si>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</si>
  <si>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</si>
  <si>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</si>
  <si>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</si>
  <si>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</si>
  <si>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</si>
  <si>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</si>
  <si>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</si>
  <si>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</si>
  <si>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</si>
  <si>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</si>
  <si>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</si>
  <si>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</si>
  <si>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</si>
  <si>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</si>
  <si>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</si>
  <si>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</si>
  <si>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</si>
  <si>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</si>
  <si>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</si>
  <si>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</si>
  <si>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</si>
  <si>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</si>
  <si>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</si>
  <si>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</si>
  <si>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</si>
  <si>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</si>
  <si>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</si>
  <si>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</si>
  <si>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</si>
  <si>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</si>
  <si>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</si>
  <si>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</si>
  <si>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</si>
  <si>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</si>
  <si>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</si>
  <si>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</si>
  <si>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</si>
  <si>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</si>
  <si>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</si>
  <si>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</si>
  <si>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</si>
  <si>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</si>
  <si>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</si>
  <si>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</si>
  <si>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</si>
  <si>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</si>
  <si>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</si>
  <si>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</si>
  <si>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</si>
  <si>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</si>
  <si>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</si>
  <si>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</si>
  <si>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</si>
  <si>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</si>
  <si>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</si>
  <si>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</si>
  <si>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</si>
  <si>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</si>
  <si>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</si>
  <si>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</si>
  <si>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</si>
  <si>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</si>
  <si>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</si>
  <si>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</si>
  <si>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</si>
  <si>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</si>
  <si>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</si>
  <si>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</si>
  <si>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</si>
  <si>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</si>
  <si>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</si>
  <si>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</si>
  <si>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</si>
  <si>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</si>
  <si>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</si>
  <si>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</si>
  <si>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</si>
  <si>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</si>
  <si>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</si>
  <si>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</si>
  <si>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</si>
  <si>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</si>
  <si>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</si>
  <si>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</si>
  <si>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</si>
  <si>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</si>
  <si>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</si>
  <si>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</si>
  <si>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</si>
  <si>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</si>
  <si>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</si>
  <si>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</si>
  <si>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</si>
  <si>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</si>
  <si>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</si>
  <si>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</si>
  <si>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</si>
  <si>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</si>
  <si>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</si>
  <si>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</si>
  <si>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</si>
  <si>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</si>
  <si>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</si>
  <si>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</si>
  <si>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</si>
  <si>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</si>
  <si>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</si>
  <si>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</si>
  <si>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</si>
  <si>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</si>
  <si>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</si>
  <si>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</si>
  <si>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</si>
  <si>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</si>
  <si>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</si>
  <si>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</si>
  <si>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</si>
  <si>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</si>
  <si>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</si>
  <si>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</si>
  <si>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</si>
  <si>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</si>
  <si>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</si>
  <si>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</si>
  <si>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</si>
  <si>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</si>
  <si>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</si>
  <si>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</si>
  <si>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</si>
  <si>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</si>
  <si>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</si>
  <si>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</si>
  <si>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</si>
  <si>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</si>
  <si>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</si>
  <si>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</si>
  <si>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</si>
  <si>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</si>
  <si>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</si>
  <si>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</si>
  <si>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</si>
  <si>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</si>
  <si>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</si>
  <si>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</si>
  <si>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</si>
  <si>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</si>
  <si>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</si>
  <si>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</si>
  <si>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</si>
  <si>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</si>
  <si>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</si>
  <si>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</si>
  <si>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</si>
  <si>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</si>
  <si>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</si>
  <si>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</si>
  <si>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</si>
  <si>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</si>
  <si>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</si>
  <si>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</si>
  <si>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</si>
  <si>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</si>
  <si>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</si>
  <si>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</si>
  <si>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</si>
  <si>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</si>
  <si>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</si>
  <si>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</si>
  <si>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</si>
  <si>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</si>
  <si>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</si>
  <si>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</si>
  <si>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</si>
  <si>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</si>
  <si>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</si>
  <si>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</si>
  <si>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</si>
  <si>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</si>
  <si>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</si>
  <si>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</si>
  <si>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</si>
  <si>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</si>
  <si>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</si>
  <si>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</si>
  <si>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</si>
  <si>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</si>
  <si>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</si>
  <si>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</si>
  <si>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</si>
  <si>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</si>
  <si>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</si>
  <si>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</si>
  <si>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</si>
  <si>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</si>
  <si>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</si>
  <si>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</si>
  <si>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</si>
  <si>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</si>
  <si>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</si>
  <si>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</si>
  <si>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</si>
  <si>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</si>
  <si>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</si>
  <si>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</si>
  <si>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</si>
  <si>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</si>
  <si>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</si>
  <si>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</si>
  <si>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</si>
  <si>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</si>
  <si>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</si>
  <si>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</si>
  <si>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</si>
  <si>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</si>
  <si>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</si>
  <si>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</si>
  <si>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</si>
  <si>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</si>
  <si>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</si>
  <si>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</si>
  <si>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</si>
  <si>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</si>
  <si>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</si>
  <si>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</si>
  <si>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</si>
  <si>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</si>
  <si>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</si>
  <si>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</si>
  <si>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</si>
  <si>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</si>
  <si>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</si>
  <si>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</si>
  <si>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</si>
  <si>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</si>
  <si>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</si>
  <si>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</si>
  <si>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</si>
  <si>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</si>
  <si>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</si>
  <si>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</si>
  <si>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</si>
  <si>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</si>
  <si>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</si>
  <si>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</si>
  <si>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</si>
  <si>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</si>
  <si>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</si>
  <si>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</si>
  <si>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</si>
  <si>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</si>
  <si>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</si>
  <si>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</si>
  <si>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</si>
  <si>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</si>
  <si>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</si>
  <si>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</si>
  <si>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</si>
  <si>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</si>
  <si>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</si>
  <si>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</si>
  <si>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</si>
  <si>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</si>
  <si>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</si>
  <si>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</si>
  <si>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</si>
  <si>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</si>
  <si>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</si>
  <si>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</si>
  <si>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</si>
  <si>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</si>
  <si>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</si>
  <si>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</si>
  <si>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</si>
  <si>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</si>
  <si>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</si>
  <si>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</si>
  <si>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</si>
  <si>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</si>
  <si>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</si>
  <si>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</si>
  <si>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</si>
  <si>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</si>
  <si>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</si>
  <si>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</si>
  <si>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</si>
  <si>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</si>
  <si>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</si>
  <si>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</si>
  <si>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</si>
  <si>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</si>
  <si>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</si>
  <si>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</si>
  <si>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</si>
  <si>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</si>
  <si>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</si>
  <si>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</si>
  <si>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</si>
  <si>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</si>
  <si>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</si>
  <si>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</si>
  <si>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</si>
  <si>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</si>
  <si>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</si>
  <si>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</si>
  <si>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</si>
  <si>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</si>
  <si>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</si>
  <si>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</si>
  <si>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</si>
  <si>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</si>
  <si>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</si>
  <si>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</si>
  <si>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</si>
  <si>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</si>
  <si>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</si>
  <si>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</si>
  <si>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</si>
  <si>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</si>
  <si>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</si>
  <si>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</si>
  <si>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</si>
  <si>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</si>
  <si>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</si>
  <si>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</si>
  <si>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</si>
  <si>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</si>
  <si>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</si>
  <si>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</si>
  <si>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</si>
  <si>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</si>
  <si>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</si>
  <si>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</si>
  <si>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</si>
  <si>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</si>
  <si>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</si>
  <si>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</si>
  <si>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</si>
  <si>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</si>
  <si>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</si>
  <si>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</si>
  <si>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</si>
  <si>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</si>
  <si>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</si>
  <si>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</si>
  <si>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</si>
  <si>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</si>
  <si>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</si>
  <si>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</si>
  <si>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</si>
  <si>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</si>
  <si>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</si>
  <si>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</si>
  <si>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</si>
  <si>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</si>
  <si>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</si>
  <si>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</si>
  <si>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</si>
  <si>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</si>
  <si>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</si>
  <si>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</si>
  <si>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</si>
  <si>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</si>
  <si>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</si>
  <si>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</si>
  <si>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</si>
  <si>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</si>
  <si>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</si>
  <si>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</si>
  <si>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</si>
  <si>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</si>
  <si>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</si>
  <si>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</si>
  <si>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</si>
  <si>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</si>
  <si>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</si>
  <si>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</si>
  <si>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</si>
  <si>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</si>
  <si>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</si>
  <si>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</si>
  <si>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</si>
  <si>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</si>
  <si>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</si>
  <si>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</si>
  <si>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</si>
  <si>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</si>
  <si>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</si>
  <si>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</si>
  <si>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</si>
  <si>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</si>
  <si>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</si>
  <si>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</si>
  <si>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</si>
  <si>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</si>
  <si>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</si>
  <si>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</si>
  <si>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</si>
  <si>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</si>
  <si>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</si>
  <si>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</si>
  <si>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</si>
  <si>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</si>
  <si>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</si>
  <si>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</si>
  <si>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</si>
  <si>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</si>
  <si>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</si>
  <si>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</si>
  <si>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</si>
  <si>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</si>
  <si>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</si>
  <si>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</si>
  <si>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</si>
  <si>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</si>
  <si>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</si>
  <si>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</si>
  <si>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</si>
  <si>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</si>
  <si>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</si>
  <si>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</si>
  <si>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</si>
  <si>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</si>
  <si>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</si>
  <si>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</si>
  <si>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</si>
  <si>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</si>
  <si>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</si>
  <si>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</si>
  <si>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</si>
  <si>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</si>
  <si>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</si>
  <si>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</si>
  <si>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</si>
  <si>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</si>
  <si>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</si>
  <si>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</si>
  <si>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</si>
  <si>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</si>
  <si>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</si>
  <si>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</si>
  <si>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</si>
  <si>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</si>
  <si>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</si>
  <si>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</si>
  <si>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</si>
  <si>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</si>
  <si>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</si>
  <si>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</si>
  <si>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</si>
  <si>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</si>
  <si>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</si>
  <si>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</si>
  <si>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</si>
  <si>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</si>
  <si>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</si>
  <si>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</si>
  <si>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</si>
  <si>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</si>
  <si>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</si>
  <si>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</si>
  <si>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</si>
  <si>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</si>
  <si>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</si>
  <si>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</si>
  <si>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</si>
  <si>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</si>
  <si>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</si>
  <si>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</si>
  <si>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</si>
  <si>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</si>
  <si>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</si>
  <si>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</si>
  <si>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</si>
  <si>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</si>
  <si>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</si>
  <si>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</si>
  <si>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</si>
  <si>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</si>
  <si>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</si>
  <si>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</si>
  <si>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</si>
  <si>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</si>
  <si>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</si>
  <si>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</si>
  <si>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</si>
  <si>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</si>
  <si>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</si>
  <si>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</si>
  <si>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</si>
  <si>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</si>
  <si>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</si>
  <si>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</si>
  <si>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</si>
  <si>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</si>
  <si>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</si>
  <si>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</si>
  <si>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</si>
  <si>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</si>
  <si>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</si>
  <si>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</si>
  <si>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</si>
  <si>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</si>
  <si>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</si>
  <si>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</si>
  <si>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</si>
  <si>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</si>
  <si>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</si>
  <si>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</si>
  <si>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</si>
  <si>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</si>
  <si>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</si>
  <si>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</si>
  <si>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</si>
  <si>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</si>
  <si>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</si>
  <si>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</si>
  <si>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</si>
  <si>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</si>
  <si>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</si>
  <si>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</si>
  <si>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</si>
  <si>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</si>
  <si>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</si>
  <si>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</si>
  <si>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</si>
  <si>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</si>
  <si>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</si>
  <si>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</si>
  <si>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</si>
  <si>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</si>
  <si>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</si>
  <si>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</si>
  <si>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</si>
  <si>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</si>
  <si>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</si>
  <si>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</si>
  <si>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</si>
  <si>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</si>
  <si>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</si>
  <si>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</si>
  <si>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</si>
  <si>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</si>
  <si>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</si>
  <si>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</si>
  <si>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</si>
  <si>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</si>
  <si>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</si>
  <si>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</si>
  <si>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</si>
  <si>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</si>
  <si>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</si>
  <si>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</si>
  <si>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</si>
  <si>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</si>
  <si>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</si>
  <si>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</si>
  <si>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</si>
  <si>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</si>
  <si>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</si>
  <si>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</si>
  <si>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</si>
  <si>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</si>
  <si>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</si>
  <si>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</si>
  <si>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</si>
  <si>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</si>
  <si>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</si>
  <si>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</si>
  <si>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</si>
  <si>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</si>
  <si>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</si>
  <si>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</si>
  <si>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</si>
  <si>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</si>
  <si>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</si>
  <si>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</si>
  <si>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</si>
  <si>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</si>
  <si>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</si>
  <si>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</si>
  <si>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</si>
  <si>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</si>
  <si>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</si>
  <si>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</si>
  <si>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</si>
  <si>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</si>
  <si>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</si>
  <si>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</si>
  <si>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</si>
  <si>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</si>
  <si>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</si>
  <si>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</si>
  <si>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</si>
  <si>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</si>
  <si>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</si>
  <si>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</si>
  <si>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</si>
  <si>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</si>
  <si>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</si>
  <si>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</si>
  <si>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</si>
  <si>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</si>
  <si>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</si>
  <si>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</si>
  <si>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</si>
  <si>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</si>
  <si>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</si>
  <si>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</si>
  <si>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</si>
  <si>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</si>
  <si>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</si>
  <si>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</si>
  <si>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</si>
  <si>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</si>
  <si>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</si>
  <si>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</si>
  <si>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</si>
  <si>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</si>
  <si>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</si>
  <si>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</si>
  <si>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</si>
  <si>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</si>
  <si>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</si>
  <si>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</si>
  <si>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</si>
  <si>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</si>
  <si>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</si>
  <si>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</si>
  <si>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</si>
  <si>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</si>
  <si>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</si>
  <si>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</si>
  <si>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</si>
  <si>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</si>
  <si>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</si>
  <si>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</si>
  <si>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</si>
  <si>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</si>
  <si>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</si>
  <si>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</si>
  <si>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</si>
  <si>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</si>
  <si>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</si>
  <si>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</si>
  <si>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</si>
  <si>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</si>
  <si>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</si>
  <si>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</si>
  <si>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</si>
  <si>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</si>
  <si>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</si>
  <si>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</si>
  <si>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</si>
  <si>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</si>
  <si>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</si>
  <si>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</si>
  <si>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</si>
  <si>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</si>
  <si>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</si>
  <si>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</si>
  <si>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</si>
  <si>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</si>
  <si>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</si>
  <si>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</si>
  <si>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</si>
  <si>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</si>
  <si>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</si>
  <si>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</si>
  <si>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</si>
  <si>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</si>
  <si>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</si>
  <si>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</si>
  <si>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</si>
  <si>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</si>
  <si>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</si>
  <si>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</si>
  <si>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</si>
  <si>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</si>
  <si>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</si>
  <si>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</si>
  <si>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</si>
  <si>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</si>
  <si>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</si>
  <si>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</si>
  <si>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</si>
  <si>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</si>
  <si>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</si>
  <si>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</si>
  <si>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</si>
  <si>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</si>
  <si>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</si>
  <si>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</si>
  <si>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</si>
  <si>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</si>
  <si>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</si>
  <si>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</si>
  <si>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</si>
  <si>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</si>
  <si>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</si>
  <si>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</si>
  <si>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</si>
  <si>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</si>
  <si>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</si>
  <si>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</si>
  <si>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</si>
  <si>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</si>
  <si>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</si>
  <si>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</si>
  <si>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</si>
  <si>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</si>
  <si>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</si>
  <si>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</si>
  <si>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</si>
  <si>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</si>
  <si>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</si>
  <si>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</si>
  <si>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</si>
  <si>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</si>
  <si>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</si>
  <si>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</si>
  <si>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</si>
  <si>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</si>
  <si>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</si>
  <si>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</si>
  <si>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</si>
  <si>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</si>
  <si>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</si>
  <si>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</si>
  <si>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</si>
  <si>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</si>
  <si>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</si>
  <si>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</si>
  <si>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</si>
  <si>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</si>
  <si>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</si>
  <si>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</si>
  <si>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</si>
  <si>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</si>
  <si>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</si>
  <si>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</si>
  <si>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</si>
  <si>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</si>
  <si>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</si>
  <si>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</si>
  <si>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</si>
  <si>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</si>
  <si>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</si>
  <si>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</si>
  <si>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</si>
  <si>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</si>
  <si>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</si>
  <si>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</si>
  <si>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</si>
  <si>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</si>
  <si>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</si>
  <si>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</si>
  <si>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</si>
  <si>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</si>
  <si>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</si>
  <si>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</si>
  <si>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</si>
  <si>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</si>
  <si>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</si>
  <si>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</si>
  <si>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</si>
  <si>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</si>
  <si>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</si>
  <si>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</si>
  <si>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</si>
  <si>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</si>
  <si>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</si>
  <si>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</si>
  <si>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</si>
  <si>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</si>
  <si>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</si>
  <si>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</si>
  <si>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</si>
  <si>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</si>
  <si>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</si>
  <si>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</si>
  <si>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</si>
  <si>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</si>
  <si>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</si>
  <si>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</si>
  <si>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</si>
  <si>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</si>
  <si>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</si>
  <si>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</si>
  <si>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</si>
  <si>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</si>
  <si>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</si>
  <si>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</si>
  <si>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</si>
  <si>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</si>
  <si>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</si>
  <si>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</si>
  <si>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</si>
  <si>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</si>
  <si>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</si>
  <si>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</si>
  <si>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</si>
  <si>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</si>
  <si>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</si>
  <si>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</si>
  <si>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</si>
  <si>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</si>
  <si>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</si>
  <si>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</si>
  <si>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</si>
  <si>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</si>
  <si>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</si>
  <si>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</si>
  <si>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</si>
  <si>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</si>
  <si>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</si>
  <si>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</si>
  <si>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</si>
  <si>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</si>
  <si>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</si>
  <si>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</si>
  <si>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</si>
  <si>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</si>
  <si>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</si>
  <si>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</si>
  <si>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</si>
  <si>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</si>
  <si>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</si>
  <si>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</si>
  <si>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</si>
  <si>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</si>
  <si>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</si>
  <si>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</si>
  <si>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</si>
  <si>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</si>
  <si>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</si>
  <si>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</si>
  <si>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</si>
  <si>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</si>
  <si>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</si>
  <si>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</si>
  <si>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</si>
  <si>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</si>
  <si>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</si>
  <si>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</si>
  <si>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</si>
  <si>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</si>
  <si>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</si>
  <si>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</si>
  <si>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</si>
  <si>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</si>
  <si>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</si>
  <si>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</si>
  <si>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</si>
  <si>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</si>
  <si>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</si>
  <si>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</si>
  <si>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</si>
  <si>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</si>
  <si>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</si>
  <si>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</si>
  <si>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</si>
  <si>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</si>
  <si>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</si>
  <si>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</si>
  <si>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</si>
  <si>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</si>
  <si>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</si>
  <si>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</si>
  <si>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</si>
  <si>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</si>
  <si>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</si>
  <si>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</si>
  <si>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</si>
  <si>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</si>
  <si>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</si>
  <si>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</si>
  <si>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</si>
  <si>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</si>
  <si>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</si>
  <si>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</si>
  <si>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</si>
  <si>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</si>
  <si>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</si>
  <si>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</si>
  <si>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</si>
  <si>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</si>
  <si>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</si>
  <si>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</si>
  <si>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</si>
  <si>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</si>
  <si>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</si>
  <si>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</si>
  <si>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</si>
  <si>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</si>
  <si>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</si>
  <si>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</si>
  <si>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</si>
  <si>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</si>
  <si>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</si>
  <si>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</si>
  <si>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</si>
  <si>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</si>
  <si>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</si>
  <si>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</si>
  <si>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</si>
  <si>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</si>
  <si>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</si>
  <si>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</si>
  <si>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</si>
  <si>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</si>
  <si>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</si>
  <si>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</si>
  <si>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</si>
  <si>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</si>
  <si>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</si>
  <si>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</si>
  <si>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</si>
  <si>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</si>
  <si>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</si>
  <si>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</si>
  <si>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</si>
  <si>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</si>
  <si>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</si>
  <si>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</si>
  <si>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</si>
  <si>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</si>
  <si>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</si>
  <si>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</si>
  <si>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</si>
  <si>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</si>
  <si>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</si>
  <si>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</si>
  <si>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</si>
  <si>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</si>
  <si>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</si>
  <si>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</si>
  <si>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</si>
  <si>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</si>
  <si>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</si>
  <si>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</si>
  <si>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</si>
  <si>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</si>
  <si>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</si>
  <si>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</si>
  <si>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</si>
  <si>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</si>
  <si>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</si>
  <si>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</si>
  <si>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</si>
  <si>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</si>
  <si>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</si>
  <si>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</si>
  <si>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</si>
  <si>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</si>
  <si>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</si>
  <si>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</si>
  <si>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</si>
  <si>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</si>
  <si>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</si>
  <si>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</si>
  <si>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</si>
  <si>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</si>
  <si>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</si>
  <si>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</si>
  <si>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</si>
  <si>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</si>
  <si>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</si>
  <si>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</si>
  <si>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</si>
  <si>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</si>
  <si>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</si>
  <si>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</si>
  <si>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</si>
  <si>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</si>
  <si>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</si>
  <si>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</si>
  <si>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</si>
  <si>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</si>
  <si>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</si>
  <si>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</si>
  <si>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</si>
  <si>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</si>
  <si>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</si>
  <si>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</si>
  <si>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</si>
  <si>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</si>
  <si>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</si>
  <si>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</si>
  <si>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</si>
  <si>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</si>
  <si>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</si>
  <si>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</si>
  <si>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</si>
  <si>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</si>
  <si>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</si>
  <si>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</si>
  <si>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</si>
  <si>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</si>
  <si>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</si>
  <si>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</si>
  <si>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</si>
  <si>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</si>
  <si>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</si>
  <si>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</si>
  <si>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</si>
  <si>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</si>
  <si>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</si>
  <si>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</si>
  <si>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</si>
  <si>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</si>
  <si>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</si>
  <si>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</si>
  <si>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</si>
  <si>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</si>
  <si>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</si>
  <si>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</si>
  <si>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</si>
  <si>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</si>
  <si>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</si>
  <si>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</si>
  <si>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</si>
  <si>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</si>
  <si>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</si>
  <si>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</si>
  <si>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</si>
  <si>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</si>
  <si>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</si>
  <si>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</si>
  <si>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</si>
  <si>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</si>
  <si>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</si>
  <si>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</si>
  <si>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</si>
  <si>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</si>
  <si>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</si>
  <si>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</si>
  <si>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</si>
  <si>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</si>
  <si>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</si>
  <si>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</si>
  <si>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</si>
  <si>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</si>
  <si>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</si>
  <si>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</si>
  <si>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</si>
  <si>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</si>
  <si>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</si>
  <si>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</si>
  <si>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</si>
  <si>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</si>
  <si>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</si>
  <si>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</si>
  <si>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</si>
  <si>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</si>
  <si>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</si>
  <si>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</si>
  <si>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</si>
  <si>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</si>
  <si>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</si>
  <si>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</si>
  <si>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</si>
  <si>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</si>
  <si>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</si>
  <si>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</si>
  <si>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</si>
  <si>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</si>
  <si>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</si>
  <si>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</si>
  <si>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</si>
  <si>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</si>
  <si>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</si>
  <si>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</si>
  <si>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</si>
  <si>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</si>
  <si>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</si>
  <si>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</si>
  <si>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</si>
  <si>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</si>
  <si>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</si>
  <si>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</si>
  <si>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</si>
  <si>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</si>
  <si>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</si>
  <si>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</si>
  <si>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</si>
  <si>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</si>
  <si>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</si>
  <si>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</si>
  <si>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</si>
  <si>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</si>
  <si>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</si>
  <si>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</si>
  <si>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</si>
  <si>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</si>
  <si>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</si>
  <si>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</si>
  <si>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</si>
  <si>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</si>
  <si>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</si>
  <si>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</si>
  <si>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</si>
  <si>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</si>
  <si>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</si>
  <si>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</si>
  <si>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</si>
  <si>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</si>
  <si>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</si>
  <si>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</si>
  <si>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</si>
  <si>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</si>
  <si>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</si>
  <si>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</si>
  <si>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</si>
  <si>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</si>
  <si>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</si>
  <si>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</si>
  <si>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</si>
  <si>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</si>
  <si>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</si>
  <si>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</si>
  <si>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</si>
  <si>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</si>
  <si>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</si>
  <si>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</si>
  <si>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</si>
  <si>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</si>
  <si>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</si>
  <si>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</si>
  <si>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</si>
  <si>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</si>
  <si>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</si>
  <si>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</si>
  <si>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</si>
  <si>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</si>
  <si>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</si>
  <si>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</si>
  <si>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</si>
  <si>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</si>
  <si>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</si>
  <si>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</si>
  <si>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</si>
  <si>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</si>
  <si>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</si>
  <si>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</si>
  <si>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</si>
  <si>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</si>
  <si>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</si>
  <si>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</si>
  <si>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</si>
  <si>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</si>
  <si>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</si>
  <si>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</si>
  <si>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</si>
  <si>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</si>
  <si>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</si>
  <si>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</si>
  <si>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</si>
  <si>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</si>
  <si>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</si>
  <si>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</si>
  <si>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</si>
  <si>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</si>
  <si>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</si>
  <si>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</si>
  <si>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</si>
  <si>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</si>
  <si>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</si>
  <si>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</si>
  <si>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</si>
  <si>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</si>
  <si>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</si>
  <si>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</si>
  <si>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</si>
  <si>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</si>
  <si>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</si>
  <si>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</si>
  <si>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</si>
  <si>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</si>
  <si>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</si>
  <si>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</si>
  <si>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</si>
  <si>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</si>
  <si>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</si>
  <si>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</si>
  <si>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</si>
  <si>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</si>
  <si>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</si>
  <si>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</si>
  <si>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</si>
  <si>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</si>
  <si>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</si>
  <si>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</si>
  <si>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</si>
  <si>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</si>
  <si>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</si>
  <si>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</si>
  <si>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</si>
  <si>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</si>
  <si>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</si>
  <si>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</si>
  <si>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</si>
  <si>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</si>
  <si>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</si>
  <si>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</si>
  <si>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</si>
  <si>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</si>
  <si>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</si>
  <si>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</si>
  <si>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</si>
  <si>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</si>
  <si>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</si>
  <si>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</si>
  <si>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</si>
  <si>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</si>
  <si>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</si>
  <si>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</si>
  <si>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</si>
  <si>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</si>
  <si>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</si>
  <si>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</si>
  <si>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</si>
  <si>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</si>
  <si>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</si>
  <si>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</si>
  <si>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</si>
  <si>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</si>
  <si>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</si>
  <si>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</si>
  <si>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</si>
  <si>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</si>
  <si>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</si>
  <si>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</si>
  <si>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</si>
  <si>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</si>
  <si>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</si>
  <si>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</si>
  <si>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</si>
  <si>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</si>
  <si>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</si>
  <si>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</si>
  <si>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</si>
  <si>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</si>
  <si>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</si>
  <si>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</si>
  <si>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</si>
  <si>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</si>
  <si>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</si>
  <si>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</si>
  <si>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</si>
  <si>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</si>
  <si>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</si>
  <si>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</si>
  <si>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</si>
  <si>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</si>
  <si>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</si>
  <si>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</si>
  <si>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</si>
  <si>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</si>
  <si>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</si>
  <si>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</si>
  <si>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</si>
  <si>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</si>
  <si>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</si>
  <si>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</si>
  <si>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</si>
  <si>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</si>
  <si>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</si>
  <si>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</si>
  <si>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</si>
  <si>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</si>
  <si>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</si>
  <si>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</si>
  <si>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</si>
  <si>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</si>
  <si>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</si>
  <si>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</si>
  <si>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</si>
  <si>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</si>
  <si>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</si>
  <si>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</si>
  <si>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</si>
  <si>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</si>
  <si>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</si>
  <si>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</si>
  <si>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</si>
  <si>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</si>
  <si>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</si>
  <si>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</si>
  <si>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</si>
  <si>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</si>
  <si>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</si>
  <si>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</si>
  <si>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</si>
  <si>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</si>
  <si>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</si>
  <si>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</si>
  <si>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</si>
  <si>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</si>
  <si>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</si>
  <si>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</si>
  <si>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</si>
  <si>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</si>
  <si>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</si>
  <si>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</si>
  <si>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</si>
  <si>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</si>
  <si>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</si>
  <si>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</si>
  <si>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</si>
  <si>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</si>
  <si>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</si>
  <si>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</si>
  <si>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</si>
  <si>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</si>
  <si>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</si>
  <si>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</si>
  <si>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</si>
  <si>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</si>
  <si>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</si>
  <si>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</si>
  <si>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</si>
  <si>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</si>
  <si>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</si>
  <si>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</si>
  <si>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</si>
  <si>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</si>
  <si>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</si>
  <si>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</si>
  <si>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</si>
  <si>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</si>
  <si>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</si>
  <si>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</si>
  <si>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</si>
  <si>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</si>
  <si>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</si>
  <si>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</si>
  <si>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</si>
  <si>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</si>
  <si>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</si>
  <si>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</si>
  <si>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</si>
  <si>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</si>
  <si>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</si>
  <si>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</si>
  <si>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</si>
  <si>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</si>
  <si>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</si>
  <si>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</si>
  <si>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</si>
  <si>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</si>
  <si>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</si>
  <si>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</si>
  <si>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</si>
  <si>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</si>
  <si>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</si>
  <si>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</si>
  <si>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</si>
  <si>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</si>
  <si>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</si>
  <si>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</si>
  <si>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</si>
  <si>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</si>
  <si>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</si>
  <si>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</si>
  <si>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</si>
  <si>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</si>
  <si>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</si>
  <si>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</si>
  <si>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</si>
  <si>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</si>
  <si>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</si>
  <si>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</si>
  <si>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</si>
  <si>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</si>
  <si>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</si>
  <si>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</si>
  <si>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</si>
  <si>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</si>
  <si>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</si>
  <si>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</si>
  <si>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</si>
  <si>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</si>
  <si>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</si>
  <si>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</si>
  <si>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</si>
  <si>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</si>
  <si>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</si>
  <si>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</si>
  <si>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</si>
  <si>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</si>
  <si>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</si>
  <si>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</si>
  <si>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</si>
  <si>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</si>
  <si>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</si>
  <si>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</si>
  <si>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</si>
  <si>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</si>
  <si>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</si>
  <si>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</si>
  <si>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</si>
  <si>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</si>
  <si>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</si>
  <si>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</si>
  <si>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</si>
  <si>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</si>
  <si>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</si>
  <si>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</si>
  <si>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</si>
  <si>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</si>
  <si>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</si>
  <si>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</si>
  <si>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</si>
  <si>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</si>
  <si>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</si>
  <si>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</si>
  <si>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</si>
  <si>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</si>
  <si>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</si>
  <si>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</si>
  <si>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</si>
  <si>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</si>
  <si>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</si>
  <si>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</si>
  <si>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</si>
  <si>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</si>
  <si>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</si>
  <si>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</si>
  <si>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</si>
  <si>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</si>
  <si>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</si>
  <si>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</si>
  <si>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</si>
  <si>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</si>
  <si>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</si>
  <si>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</si>
  <si>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</si>
  <si>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</si>
  <si>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</si>
  <si>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</si>
  <si>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</si>
  <si>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</si>
  <si>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</si>
  <si>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</si>
  <si>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</si>
  <si>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</si>
  <si>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</si>
  <si>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</si>
  <si>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</si>
  <si>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</si>
  <si>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</si>
  <si>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</si>
  <si>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</si>
  <si>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</si>
  <si>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</si>
  <si>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</si>
  <si>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</si>
  <si>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</si>
  <si>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</si>
  <si>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</si>
  <si>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</si>
  <si>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</si>
  <si>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</si>
  <si>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</si>
  <si>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</si>
  <si>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</si>
  <si>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</si>
  <si>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</si>
  <si>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</si>
  <si>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</si>
  <si>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</si>
  <si>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</si>
  <si>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</si>
  <si>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</si>
  <si>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</si>
  <si>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</si>
  <si>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</si>
  <si>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</si>
  <si>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</si>
  <si>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</si>
  <si>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</si>
  <si>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</si>
  <si>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</si>
  <si>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</si>
  <si>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</si>
  <si>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</si>
  <si>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</si>
  <si>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</si>
  <si>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</si>
  <si>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</si>
  <si>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</si>
  <si>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</si>
  <si>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</si>
  <si>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</si>
  <si>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</si>
  <si>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</si>
  <si>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</si>
  <si>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</si>
  <si>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</si>
  <si>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</si>
  <si>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</si>
  <si>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</si>
  <si>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</si>
  <si>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</si>
  <si>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</si>
  <si>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</si>
  <si>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</si>
  <si>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</si>
  <si>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</si>
  <si>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</si>
  <si>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</si>
  <si>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</si>
  <si>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</si>
  <si>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</si>
  <si>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</si>
  <si>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</si>
  <si>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</si>
  <si>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</si>
  <si>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</si>
  <si>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</si>
  <si>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</si>
  <si>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</si>
  <si>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</si>
  <si>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</si>
  <si>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</si>
  <si>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</si>
  <si>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</si>
  <si>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</si>
  <si>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</si>
  <si>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</si>
  <si>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</si>
  <si>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</si>
  <si>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</si>
  <si>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</si>
  <si>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</si>
  <si>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</si>
  <si>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</si>
  <si>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</si>
  <si>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</si>
  <si>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</si>
  <si>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</si>
  <si>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</si>
  <si>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</si>
  <si>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</si>
  <si>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</si>
  <si>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</si>
  <si>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</si>
  <si>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</si>
  <si>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</si>
  <si>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</si>
  <si>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</si>
  <si>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</si>
  <si>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</si>
  <si>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</si>
  <si>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</si>
  <si>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</si>
  <si>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</si>
  <si>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</si>
  <si>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</si>
  <si>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</si>
  <si>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</si>
  <si>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</si>
  <si>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</si>
  <si>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</si>
  <si>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</si>
  <si>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</si>
  <si>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</si>
  <si>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</si>
  <si>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</si>
  <si>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</si>
  <si>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</si>
  <si>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</si>
  <si>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</si>
  <si>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</si>
  <si>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</si>
  <si>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</si>
  <si>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</si>
  <si>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</si>
  <si>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</si>
  <si>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</si>
  <si>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</si>
  <si>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</si>
  <si>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</si>
  <si>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</si>
  <si>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</si>
  <si>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</si>
  <si>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</si>
  <si>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</si>
  <si>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</si>
  <si>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</si>
  <si>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</si>
  <si>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</si>
  <si>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</si>
  <si>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</si>
  <si>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</si>
  <si>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</si>
  <si>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</si>
  <si>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</si>
  <si>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</si>
  <si>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</si>
  <si>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</si>
  <si>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</si>
  <si>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</si>
  <si>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</si>
  <si>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</si>
  <si>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</si>
  <si>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</si>
  <si>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</si>
  <si>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</si>
  <si>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</si>
  <si>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</si>
  <si>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</si>
  <si>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</si>
  <si>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</si>
  <si>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</si>
  <si>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</si>
  <si>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</si>
  <si>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</si>
  <si>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</si>
  <si>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</si>
  <si>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</si>
  <si>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</si>
  <si>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</si>
  <si>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</si>
  <si>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</si>
  <si>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</si>
  <si>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</si>
  <si>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</si>
  <si>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</si>
  <si>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</si>
  <si>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</si>
  <si>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</si>
  <si>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</si>
  <si>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</si>
  <si>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</si>
  <si>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</si>
  <si>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</si>
  <si>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</si>
  <si>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</si>
  <si>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</si>
  <si>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</si>
  <si>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</si>
  <si>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</si>
  <si>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</si>
  <si>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</si>
  <si>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</si>
  <si>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</si>
  <si>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</si>
  <si>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</si>
  <si>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</si>
  <si>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</si>
  <si>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</si>
  <si>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</si>
  <si>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</si>
  <si>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</si>
  <si>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</si>
  <si>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</si>
  <si>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</si>
  <si>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</si>
  <si>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</si>
  <si>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</si>
  <si>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</si>
  <si>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</si>
  <si>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</si>
  <si>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</si>
  <si>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</si>
  <si>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</si>
  <si>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</si>
  <si>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</si>
  <si>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</si>
  <si>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</si>
  <si>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</si>
  <si>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</si>
  <si>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</si>
  <si>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</si>
  <si>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</si>
  <si>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</si>
  <si>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</si>
  <si>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</si>
  <si>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</si>
  <si>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</si>
  <si>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</si>
  <si>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</si>
  <si>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</si>
  <si>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</si>
  <si>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</si>
  <si>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</si>
  <si>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</si>
  <si>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</si>
  <si>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</si>
  <si>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</si>
  <si>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</si>
  <si>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</si>
  <si>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</si>
  <si>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</si>
  <si>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</si>
  <si>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</si>
  <si>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</si>
  <si>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</si>
  <si>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</si>
  <si>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</si>
  <si>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</si>
  <si>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</si>
  <si>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</si>
  <si>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</si>
  <si>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</si>
  <si>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</si>
  <si>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</si>
  <si>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</si>
  <si>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</si>
  <si>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</si>
  <si>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</si>
  <si>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</si>
  <si>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</si>
  <si>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</si>
  <si>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</si>
  <si>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</si>
  <si>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</si>
  <si>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</si>
  <si>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</si>
  <si>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</si>
  <si>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</si>
  <si>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</si>
  <si>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</si>
  <si>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</si>
  <si>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</si>
  <si>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</si>
  <si>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</si>
  <si>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</si>
  <si>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</si>
  <si>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</si>
  <si>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</si>
  <si>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</si>
  <si>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</si>
  <si>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</si>
  <si>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</si>
  <si>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</si>
  <si>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</si>
  <si>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</si>
  <si>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</si>
  <si>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</si>
  <si>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</si>
  <si>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</si>
  <si>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</si>
  <si>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</si>
  <si>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</si>
  <si>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</si>
  <si>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</si>
  <si>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</si>
  <si>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</si>
  <si>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</si>
  <si>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</si>
  <si>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</si>
  <si>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</si>
  <si>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</si>
  <si>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</si>
  <si>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</si>
  <si>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</si>
  <si>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</si>
  <si>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</si>
  <si>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</si>
  <si>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</si>
  <si>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</si>
  <si>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</si>
  <si>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</si>
  <si>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</si>
  <si>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</si>
  <si>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</si>
  <si>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</si>
  <si>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</si>
  <si>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</si>
  <si>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</si>
  <si>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</si>
  <si>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</si>
  <si>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</si>
  <si>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</si>
  <si>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</si>
  <si>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</si>
  <si>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</si>
  <si>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</si>
  <si>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</si>
  <si>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</si>
  <si>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</si>
  <si>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</si>
  <si>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</si>
  <si>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</si>
  <si>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</si>
  <si>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</si>
  <si>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</si>
  <si>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</si>
  <si>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</si>
  <si>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</si>
  <si>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</si>
  <si>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</si>
  <si>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</si>
  <si>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</si>
  <si>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</si>
  <si>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</si>
  <si>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</si>
  <si>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</si>
  <si>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</si>
  <si>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</si>
  <si>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</si>
  <si>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</si>
  <si>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</si>
  <si>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</si>
  <si>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</si>
  <si>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</si>
  <si>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</si>
  <si>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</si>
  <si>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</si>
  <si>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</si>
  <si>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</si>
  <si>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</si>
  <si>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</si>
  <si>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</si>
  <si>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</si>
  <si>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</si>
  <si>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</si>
  <si>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</si>
  <si>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</si>
  <si>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</si>
  <si>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</si>
  <si>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</si>
  <si>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</si>
  <si>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</si>
  <si>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</si>
  <si>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</si>
  <si>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</si>
  <si>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</si>
  <si>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</si>
  <si>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</si>
  <si>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</si>
  <si>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</si>
  <si>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</si>
  <si>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</si>
  <si>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</si>
  <si>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</si>
  <si>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</si>
  <si>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</si>
  <si>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</si>
  <si>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</si>
  <si>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</si>
  <si>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</si>
  <si>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</si>
  <si>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</si>
  <si>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</si>
  <si>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</si>
  <si>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</si>
  <si>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</si>
  <si>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</si>
  <si>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</si>
  <si>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</si>
  <si>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</si>
  <si>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</si>
  <si>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</si>
  <si>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</si>
  <si>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</si>
  <si>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</si>
  <si>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</si>
  <si>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</si>
  <si>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</si>
  <si>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</si>
  <si>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</si>
  <si>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</si>
  <si>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</si>
  <si>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</si>
  <si>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</si>
  <si>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</si>
  <si>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</si>
  <si>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</si>
  <si>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</si>
  <si>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</si>
  <si>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</si>
  <si>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</si>
  <si>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</si>
  <si>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</si>
  <si>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</si>
  <si>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</si>
  <si>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</si>
  <si>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</si>
  <si>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</si>
  <si>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</si>
  <si>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</si>
  <si>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</si>
  <si>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</si>
  <si>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</si>
  <si>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</si>
  <si>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</si>
  <si>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</si>
  <si>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</si>
  <si>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</si>
  <si>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</si>
  <si>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</si>
  <si>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</si>
  <si>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</si>
  <si>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</si>
  <si>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</si>
  <si>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</si>
  <si>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</si>
  <si>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</si>
  <si>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</si>
  <si>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</si>
  <si>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</si>
  <si>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</si>
  <si>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</si>
  <si>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</si>
  <si>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</si>
  <si>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</si>
  <si>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</si>
  <si>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</si>
  <si>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</si>
  <si>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</si>
  <si>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</si>
  <si>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</si>
  <si>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</si>
  <si>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</si>
  <si>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</si>
  <si>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</si>
  <si>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</si>
  <si>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</si>
  <si>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</si>
  <si>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</si>
  <si>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</si>
  <si>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</si>
  <si>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</si>
  <si>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</si>
  <si>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</si>
  <si>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</si>
  <si>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</si>
  <si>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</si>
  <si>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</si>
  <si>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</si>
  <si>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</si>
  <si>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</si>
  <si>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</si>
  <si>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</si>
  <si>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</si>
  <si>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</si>
  <si>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</si>
  <si>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</si>
  <si>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</si>
  <si>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</si>
  <si>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</si>
  <si>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</si>
  <si>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</si>
  <si>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</si>
  <si>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</si>
  <si>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</si>
  <si>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</si>
  <si>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</si>
  <si>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</si>
  <si>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</si>
  <si>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</si>
  <si>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</si>
  <si>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</si>
  <si>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</si>
  <si>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</si>
  <si>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</si>
  <si>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</si>
  <si>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</si>
  <si>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</si>
  <si>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</si>
  <si>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</si>
  <si>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</si>
  <si>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</si>
  <si>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</si>
  <si>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</si>
  <si>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</si>
  <si>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</si>
  <si>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</si>
  <si>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</si>
  <si>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</si>
  <si>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</si>
  <si>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</si>
  <si>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</si>
  <si>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</si>
  <si>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</si>
  <si>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</si>
  <si>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</si>
  <si>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</si>
  <si>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</si>
  <si>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</si>
  <si>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</si>
  <si>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</si>
  <si>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</si>
  <si>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</si>
  <si>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</si>
  <si>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</si>
  <si>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</si>
  <si>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</si>
  <si>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</si>
  <si>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</si>
  <si>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</si>
  <si>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</si>
  <si>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</si>
  <si>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</si>
  <si>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</si>
  <si>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</si>
  <si>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</si>
  <si>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</si>
  <si>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</si>
  <si>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</si>
  <si>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</si>
  <si>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</si>
  <si>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</si>
  <si>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</si>
  <si>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</si>
  <si>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</si>
  <si>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</si>
  <si>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</si>
  <si>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</si>
  <si>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</si>
  <si>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</si>
  <si>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</si>
  <si>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</si>
  <si>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</si>
  <si>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</si>
  <si>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</si>
  <si>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</si>
  <si>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</si>
  <si>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</si>
  <si>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</si>
  <si>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</si>
  <si>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</si>
  <si>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</si>
  <si>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</si>
  <si>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</si>
  <si>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</si>
  <si>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</si>
  <si>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</si>
  <si>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</si>
  <si>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</si>
  <si>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</si>
  <si>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</si>
  <si>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</si>
  <si>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</si>
  <si>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</si>
  <si>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</si>
  <si>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</si>
  <si>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</si>
  <si>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</si>
  <si>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</si>
  <si>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</si>
  <si>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</si>
  <si>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</si>
  <si>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</si>
  <si>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</si>
  <si>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</si>
  <si>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</si>
  <si>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</si>
  <si>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</si>
  <si>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</si>
  <si>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</si>
  <si>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</si>
  <si>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</si>
  <si>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</si>
  <si>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</si>
  <si>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</si>
  <si>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</si>
  <si>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</si>
  <si>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</si>
  <si>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</si>
  <si>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</si>
  <si>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</si>
  <si>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</si>
  <si>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</si>
  <si>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</si>
  <si>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</si>
  <si>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</si>
  <si>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</si>
  <si>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</si>
  <si>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</si>
  <si>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</si>
  <si>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</si>
  <si>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</si>
  <si>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</si>
  <si>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</si>
  <si>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</si>
  <si>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</si>
  <si>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</si>
  <si>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</si>
  <si>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</si>
  <si>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</si>
  <si>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</si>
  <si>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</si>
  <si>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</si>
  <si>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</si>
  <si>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</si>
  <si>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</si>
  <si>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</si>
  <si>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</si>
  <si>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</si>
  <si>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</si>
  <si>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</si>
  <si>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</si>
  <si>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</si>
  <si>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</si>
  <si>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</si>
  <si>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</si>
  <si>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</si>
  <si>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</si>
  <si>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</si>
  <si>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</si>
  <si>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</si>
  <si>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</si>
  <si>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</si>
  <si>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</si>
  <si>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</si>
  <si>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</si>
  <si>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</si>
  <si>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</si>
  <si>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</si>
  <si>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</si>
  <si>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</si>
  <si>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</si>
  <si>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</si>
  <si>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</si>
  <si>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</si>
  <si>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</si>
  <si>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</si>
  <si>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</si>
  <si>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</si>
  <si>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</si>
  <si>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</si>
  <si>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</si>
  <si>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</si>
  <si>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</si>
  <si>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</si>
  <si>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</si>
  <si>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</si>
  <si>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</si>
  <si>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</si>
  <si>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</si>
  <si>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</si>
  <si>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</si>
  <si>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</si>
  <si>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</si>
  <si>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</si>
  <si>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</si>
  <si>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</si>
  <si>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</si>
  <si>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</si>
  <si>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</si>
  <si>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</si>
  <si>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</si>
  <si>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</si>
  <si>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</si>
  <si>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</si>
  <si>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</si>
  <si>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</si>
  <si>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</si>
  <si>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</si>
  <si>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</si>
  <si>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</si>
  <si>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</si>
  <si>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</si>
  <si>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</si>
  <si>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</si>
  <si>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</si>
  <si>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</si>
  <si>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</si>
  <si>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</si>
  <si>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</si>
  <si>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</si>
  <si>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</si>
  <si>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</si>
  <si>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</si>
  <si>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</si>
  <si>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</si>
  <si>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</si>
  <si>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</si>
  <si>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</si>
  <si>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</si>
  <si>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</si>
  <si>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</si>
  <si>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</si>
  <si>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</si>
  <si>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</si>
  <si>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</si>
  <si>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</si>
  <si>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</si>
  <si>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</si>
  <si>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</si>
  <si>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</si>
  <si>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</si>
  <si>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</si>
  <si>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</si>
  <si>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</si>
  <si>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</si>
  <si>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</si>
  <si>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</si>
  <si>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</si>
  <si>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</si>
  <si>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</si>
  <si>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</si>
  <si>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</si>
  <si>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</si>
  <si>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</si>
  <si>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</si>
  <si>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</si>
  <si>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</si>
  <si>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</si>
  <si>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</si>
  <si>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</si>
  <si>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</si>
  <si>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</si>
  <si>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</si>
  <si>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</si>
  <si>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</si>
  <si>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</si>
  <si>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</si>
  <si>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</si>
  <si>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</si>
  <si>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</si>
  <si>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</si>
  <si>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</si>
  <si>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</si>
  <si>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</si>
  <si>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</si>
  <si>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</si>
  <si>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</si>
  <si>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</si>
  <si>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</si>
  <si>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</si>
  <si>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</si>
  <si>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</si>
  <si>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</si>
  <si>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</si>
  <si>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</si>
  <si>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</si>
  <si>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</si>
  <si>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</si>
  <si>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</si>
  <si>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</si>
  <si>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</si>
  <si>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</si>
  <si>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</si>
  <si>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</si>
  <si>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</si>
  <si>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</si>
  <si>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</si>
  <si>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</si>
  <si>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</si>
  <si>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</si>
  <si>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</si>
  <si>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</si>
  <si>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</si>
  <si>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</si>
  <si>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</si>
  <si>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</si>
  <si>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</si>
  <si>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</si>
  <si>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</si>
  <si>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</si>
  <si>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</si>
  <si>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</si>
  <si>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</si>
  <si>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</si>
  <si>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</si>
  <si>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</si>
  <si>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</si>
  <si>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</si>
  <si>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</si>
  <si>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</si>
  <si>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</si>
  <si>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</si>
  <si>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</si>
  <si>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</si>
  <si>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</si>
  <si>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</si>
  <si>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</si>
  <si>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</si>
  <si>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</si>
  <si>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</si>
  <si>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</si>
  <si>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</si>
  <si>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</si>
  <si>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</si>
  <si>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</si>
  <si>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</si>
  <si>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</si>
  <si>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</si>
  <si>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</si>
  <si>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</si>
  <si>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</si>
  <si>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</si>
  <si>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</si>
  <si>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</si>
  <si>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</si>
  <si>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</si>
  <si>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</si>
  <si>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</si>
  <si>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</si>
  <si>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</si>
  <si>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</si>
  <si>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</si>
  <si>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</si>
  <si>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</si>
  <si>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</si>
  <si>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</si>
  <si>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</si>
  <si>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</si>
  <si>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</si>
  <si>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</si>
  <si>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</si>
  <si>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</si>
  <si>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</si>
  <si>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</si>
  <si>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</si>
  <si>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</si>
  <si>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</si>
  <si>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</si>
  <si>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</si>
  <si>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</si>
  <si>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</si>
  <si>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</si>
  <si>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</si>
  <si>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</si>
  <si>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</si>
  <si>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</si>
  <si>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</si>
  <si>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</si>
  <si>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</si>
  <si>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</si>
  <si>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</si>
  <si>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</si>
  <si>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</si>
  <si>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</si>
  <si>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</si>
  <si>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</si>
  <si>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</si>
  <si>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</si>
  <si>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</si>
  <si>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</si>
  <si>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</si>
  <si>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</si>
  <si>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</si>
  <si>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</si>
  <si>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</si>
  <si>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</si>
  <si>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</si>
  <si>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</si>
  <si>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</si>
  <si>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</si>
  <si>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</si>
  <si>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</si>
  <si>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</si>
  <si>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</si>
  <si>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</si>
  <si>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</si>
  <si>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</si>
  <si>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</si>
  <si>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</si>
  <si>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</si>
  <si>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</si>
  <si>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</si>
  <si>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</si>
  <si>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</si>
  <si>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</si>
  <si>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</si>
  <si>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</si>
  <si>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</si>
  <si>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</si>
  <si>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</si>
  <si>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</si>
  <si>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</si>
  <si>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</si>
  <si>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</si>
  <si>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</si>
  <si>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</si>
  <si>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</si>
  <si>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</si>
  <si>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</si>
  <si>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</si>
  <si>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</si>
  <si>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</si>
  <si>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</si>
  <si>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</si>
  <si>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</si>
  <si>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</si>
  <si>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</si>
  <si>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</si>
  <si>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</si>
  <si>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</si>
  <si>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</si>
  <si>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</si>
  <si>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</si>
  <si>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</si>
  <si>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</si>
  <si>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</si>
  <si>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</si>
  <si>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</si>
  <si>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</si>
  <si>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</si>
  <si>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</si>
  <si>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</si>
  <si>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</si>
  <si>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</si>
  <si>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</si>
  <si>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</si>
  <si>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</si>
  <si>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</si>
  <si>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</si>
  <si>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</si>
  <si>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</si>
  <si>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</si>
  <si>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</si>
  <si>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</si>
  <si>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</si>
  <si>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</si>
  <si>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</si>
  <si>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</si>
  <si>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</si>
  <si>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</si>
  <si>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</si>
  <si>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</si>
  <si>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</si>
  <si>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</si>
  <si>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</si>
  <si>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</si>
  <si>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</si>
  <si>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</si>
  <si>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</si>
  <si>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</si>
  <si>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</si>
  <si>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</si>
  <si>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</si>
  <si>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</si>
  <si>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</si>
  <si>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</si>
  <si>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</si>
  <si>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</si>
  <si>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</si>
  <si>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</si>
  <si>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</si>
  <si>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</si>
  <si>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</si>
  <si>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</si>
  <si>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</si>
  <si>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</si>
  <si>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</si>
  <si>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</si>
  <si>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</si>
  <si>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</si>
  <si>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</si>
  <si>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</si>
  <si>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</si>
  <si>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</si>
  <si>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</si>
  <si>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</si>
  <si>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</si>
  <si>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</si>
  <si>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</si>
  <si>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</si>
  <si>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</si>
  <si>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</si>
  <si>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</si>
  <si>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</si>
  <si>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</si>
  <si>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</si>
  <si>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</si>
  <si>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</si>
  <si>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</si>
  <si>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</si>
  <si>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</si>
  <si>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</si>
  <si>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</si>
  <si>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</si>
  <si>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</si>
  <si>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</si>
  <si>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</si>
  <si>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</si>
  <si>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</si>
  <si>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</si>
  <si>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</si>
  <si>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</si>
  <si>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</si>
  <si>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</si>
  <si>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</si>
  <si>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</si>
  <si>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</si>
  <si>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</si>
  <si>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</si>
  <si>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</si>
  <si>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</si>
  <si>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</si>
  <si>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</si>
  <si>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</si>
  <si>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</si>
  <si>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</si>
  <si>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</si>
  <si>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</si>
  <si>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</si>
  <si>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</si>
  <si>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</si>
  <si>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</si>
  <si>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</si>
  <si>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</si>
  <si>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</si>
  <si>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</si>
  <si>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</si>
  <si>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</si>
  <si>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</si>
  <si>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</si>
  <si>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</si>
  <si>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</si>
  <si>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</si>
  <si>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</si>
  <si>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</si>
  <si>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</si>
  <si>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</si>
  <si>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</si>
  <si>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</si>
  <si>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</si>
  <si>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</si>
  <si>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</si>
  <si>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</si>
  <si>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</si>
  <si>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</si>
  <si>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</si>
  <si>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</si>
  <si>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</si>
  <si>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</si>
  <si>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</si>
  <si>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</si>
  <si>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</si>
  <si>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</si>
  <si>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</si>
  <si>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</si>
  <si>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</si>
  <si>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</si>
  <si>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</si>
  <si>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</si>
  <si>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</si>
  <si>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</si>
  <si>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</si>
  <si>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</si>
  <si>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</si>
  <si>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</si>
  <si>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</si>
  <si>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</si>
  <si>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</si>
  <si>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</si>
  <si>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</si>
  <si>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</si>
  <si>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</si>
  <si>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</si>
  <si>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</si>
  <si>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</si>
  <si>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</si>
  <si>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</si>
  <si>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</si>
  <si>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</si>
  <si>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</si>
  <si>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</si>
  <si>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</si>
  <si>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</si>
  <si>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</si>
  <si>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</si>
  <si>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</si>
  <si>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</si>
  <si>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</si>
  <si>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</si>
  <si>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</si>
  <si>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</si>
  <si>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</si>
  <si>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</si>
  <si>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</si>
  <si>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</si>
  <si>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</si>
  <si>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</si>
  <si>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</si>
  <si>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</si>
  <si>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</si>
  <si>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</si>
  <si>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</si>
  <si>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</si>
  <si>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</si>
  <si>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</si>
  <si>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</si>
  <si>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</si>
  <si>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</si>
  <si>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</si>
  <si>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</si>
  <si>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</si>
  <si>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</si>
  <si>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</si>
  <si>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</si>
  <si>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</si>
  <si>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</si>
  <si>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</si>
  <si>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</si>
  <si>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</si>
  <si>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</si>
  <si>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</si>
  <si>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</si>
  <si>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</si>
  <si>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</si>
  <si>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</si>
  <si>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</si>
  <si>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</si>
  <si>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</si>
  <si>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</si>
  <si>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</si>
  <si>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</si>
  <si>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</si>
  <si>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</si>
  <si>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</si>
  <si>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</si>
  <si>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</si>
  <si>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</si>
  <si>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</si>
  <si>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</si>
  <si>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</si>
  <si>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</si>
  <si>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</si>
  <si>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</si>
  <si>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</si>
  <si>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</si>
  <si>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</si>
  <si>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</si>
  <si>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</si>
  <si>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</si>
  <si>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</si>
  <si>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</si>
  <si>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</si>
  <si>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</si>
  <si>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</si>
  <si>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</si>
  <si>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</si>
  <si>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</si>
  <si>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</si>
  <si>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</si>
  <si>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</si>
  <si>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</si>
  <si>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</si>
  <si>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</si>
  <si>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</si>
  <si>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</si>
  <si>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</si>
  <si>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</si>
  <si>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</si>
  <si>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</si>
  <si>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</si>
  <si>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</si>
  <si>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</si>
  <si>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</si>
  <si>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</si>
  <si>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</si>
  <si>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</si>
  <si>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</si>
  <si>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</si>
  <si>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</si>
  <si>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</si>
  <si>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</si>
  <si>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</si>
  <si>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</si>
  <si>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</si>
  <si>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</si>
  <si>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</si>
  <si>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</si>
  <si>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</si>
  <si>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</si>
  <si>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</si>
  <si>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</si>
  <si>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</si>
  <si>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</si>
  <si>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</si>
  <si>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</si>
  <si>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</si>
  <si>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</si>
  <si>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</si>
  <si>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</si>
  <si>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</si>
  <si>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</si>
  <si>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</si>
  <si>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</si>
  <si>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</si>
  <si>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</si>
  <si>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</si>
  <si>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</si>
  <si>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</si>
  <si>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</si>
  <si>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</si>
  <si>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</si>
  <si>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</si>
  <si>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</si>
  <si>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</si>
  <si>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</si>
  <si>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</si>
  <si>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</si>
  <si>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</si>
  <si>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</si>
  <si>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</si>
  <si>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</si>
  <si>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</si>
  <si>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</si>
  <si>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</si>
  <si>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</si>
  <si>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</si>
  <si>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</si>
  <si>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</si>
  <si>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</si>
  <si>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</si>
  <si>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</si>
  <si>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</si>
  <si>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</si>
  <si>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</si>
  <si>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</si>
  <si>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</si>
  <si>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</si>
  <si>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</si>
  <si>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</si>
  <si>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</si>
  <si>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</si>
  <si>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</si>
  <si>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</si>
  <si>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</si>
  <si>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</si>
  <si>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</si>
  <si>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</si>
  <si>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</si>
  <si>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</si>
  <si>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</si>
  <si>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</si>
  <si>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</si>
  <si>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</si>
  <si>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</si>
  <si>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</si>
  <si>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</si>
  <si>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</si>
  <si>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</si>
  <si>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</si>
  <si>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</si>
  <si>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</si>
  <si>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</si>
  <si>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</si>
  <si>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</si>
  <si>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</si>
  <si>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</si>
  <si>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</si>
  <si>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</si>
  <si>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</si>
  <si>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</si>
  <si>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</si>
  <si>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</si>
  <si>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</si>
  <si>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</si>
  <si>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</si>
  <si>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</si>
  <si>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</si>
  <si>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</si>
  <si>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</si>
  <si>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</si>
  <si>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</si>
  <si>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</si>
  <si>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</si>
  <si>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</si>
  <si>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</si>
  <si>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</si>
  <si>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</si>
  <si>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</si>
  <si>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</si>
  <si>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</si>
  <si>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</si>
  <si>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</si>
  <si>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</si>
  <si>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</si>
  <si>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</si>
  <si>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</si>
  <si>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</si>
  <si>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</si>
  <si>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</si>
  <si>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</si>
  <si>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</si>
  <si>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</si>
  <si>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</si>
  <si>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</si>
  <si>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</si>
  <si>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</si>
  <si>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</si>
  <si>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</si>
  <si>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</si>
  <si>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</si>
  <si>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</si>
  <si>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</si>
  <si>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</si>
  <si>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</si>
  <si>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</si>
  <si>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</si>
  <si>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</si>
  <si>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</si>
  <si>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</si>
  <si>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</si>
  <si>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</si>
  <si>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</si>
  <si>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</si>
  <si>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</si>
  <si>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</si>
  <si>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</si>
  <si>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</si>
  <si>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</si>
  <si>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</si>
  <si>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</si>
  <si>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</si>
  <si>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</si>
  <si>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</si>
  <si>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</si>
  <si>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</si>
  <si>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</si>
  <si>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</si>
  <si>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</si>
  <si>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</si>
  <si>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</si>
  <si>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</si>
  <si>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</si>
  <si>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</si>
  <si>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</si>
  <si>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</si>
  <si>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</si>
  <si>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</si>
  <si>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</si>
  <si>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</si>
  <si>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</si>
  <si>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</si>
  <si>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</si>
  <si>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</si>
  <si>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</si>
  <si>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</si>
  <si>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</si>
  <si>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</si>
  <si>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</si>
  <si>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</si>
  <si>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</si>
  <si>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</si>
  <si>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</si>
  <si>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</si>
  <si>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</si>
  <si>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</si>
  <si>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</si>
  <si>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</si>
  <si>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</si>
  <si>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</si>
  <si>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</si>
  <si>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</si>
  <si>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</si>
  <si>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</si>
  <si>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</si>
  <si>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</si>
  <si>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</si>
  <si>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</si>
  <si>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</si>
  <si>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</si>
  <si>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</si>
  <si>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</si>
  <si>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</si>
  <si>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</si>
  <si>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</si>
  <si>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</si>
  <si>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</si>
  <si>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</si>
  <si>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</si>
  <si>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</si>
  <si>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</si>
  <si>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</si>
  <si>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</si>
  <si>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</si>
  <si>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</si>
  <si>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</si>
  <si>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</si>
  <si>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</si>
  <si>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</si>
  <si>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</si>
  <si>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</si>
  <si>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</si>
  <si>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</si>
  <si>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</si>
  <si>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</si>
  <si>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</si>
  <si>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</si>
  <si>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</si>
  <si>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</si>
  <si>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</si>
  <si>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</si>
  <si>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</si>
  <si>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</si>
  <si>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</si>
  <si>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</si>
  <si>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</si>
  <si>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</si>
  <si>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</si>
  <si>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</si>
  <si>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</si>
  <si>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</si>
  <si>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</si>
  <si>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</si>
  <si>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</si>
  <si>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</si>
  <si>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</si>
  <si>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</si>
  <si>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</si>
  <si>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</si>
  <si>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</si>
  <si>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</si>
  <si>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</si>
  <si>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</si>
  <si>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</si>
  <si>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</si>
  <si>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</si>
  <si>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</si>
  <si>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</si>
  <si>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</si>
  <si>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</si>
  <si>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</si>
  <si>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</si>
  <si>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</si>
  <si>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</si>
  <si>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</si>
  <si>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</si>
  <si>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</si>
  <si>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</si>
  <si>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</si>
  <si>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</si>
  <si>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</si>
  <si>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</si>
  <si>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</si>
  <si>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</si>
  <si>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</si>
  <si>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</si>
  <si>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</si>
  <si>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</si>
  <si>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</si>
  <si>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</si>
  <si>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</si>
  <si>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</si>
  <si>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</si>
  <si>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</si>
  <si>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</si>
  <si>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</si>
  <si>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</si>
  <si>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</si>
  <si>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</si>
  <si>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</si>
  <si>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</si>
  <si>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</si>
  <si>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</si>
  <si>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</si>
  <si>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</si>
  <si>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</si>
  <si>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</si>
  <si>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</si>
  <si>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</si>
  <si>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</si>
  <si>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</si>
  <si>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</si>
  <si>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</si>
  <si>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</si>
  <si>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</si>
  <si>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</si>
  <si>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</si>
  <si>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</si>
  <si>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</si>
  <si>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</si>
  <si>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</si>
  <si>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</si>
  <si>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</si>
  <si>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</si>
  <si>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</si>
  <si>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</si>
  <si>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</si>
  <si>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</si>
  <si>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</si>
  <si>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</si>
  <si>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</si>
  <si>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</si>
  <si>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</si>
  <si>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</si>
  <si>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</si>
  <si>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</si>
  <si>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</si>
  <si>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</si>
  <si>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</si>
  <si>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</si>
  <si>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</si>
  <si>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</si>
  <si>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</si>
  <si>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</si>
  <si>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</si>
  <si>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</si>
  <si>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</si>
  <si>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</si>
  <si>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</si>
  <si>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</si>
  <si>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</si>
  <si>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</si>
  <si>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</si>
  <si>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</si>
  <si>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</si>
  <si>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</si>
  <si>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</si>
  <si>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</si>
  <si>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</si>
  <si>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</si>
  <si>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</si>
  <si>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</si>
  <si>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</si>
  <si>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</si>
  <si>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</si>
  <si>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</si>
  <si>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</si>
  <si>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</si>
  <si>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</si>
  <si>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</si>
  <si>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</si>
  <si>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</si>
  <si>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</si>
  <si>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</si>
  <si>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</si>
  <si>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</si>
  <si>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</si>
  <si>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</si>
  <si>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</si>
  <si>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</si>
  <si>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</si>
  <si>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</si>
  <si>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</si>
  <si>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</si>
  <si>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</si>
  <si>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</si>
  <si>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</si>
  <si>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</si>
  <si>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</si>
  <si>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</si>
  <si>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</si>
  <si>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</si>
  <si>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</si>
  <si>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</si>
  <si>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</si>
  <si>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</si>
  <si>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</si>
  <si>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</si>
  <si>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</si>
  <si>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</si>
  <si>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</si>
  <si>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</si>
  <si>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</si>
  <si>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</si>
  <si>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</si>
  <si>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</si>
  <si>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</si>
  <si>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</si>
  <si>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</si>
  <si>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</si>
  <si>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</si>
  <si>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</si>
  <si>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</si>
  <si>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</si>
  <si>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</si>
  <si>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</si>
  <si>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</si>
  <si>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</si>
  <si>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</si>
  <si>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</si>
  <si>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</si>
  <si>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</si>
  <si>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</si>
  <si>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</si>
  <si>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</si>
  <si>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</si>
  <si>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</si>
  <si>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</si>
  <si>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</si>
  <si>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</si>
  <si>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</si>
  <si>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</si>
  <si>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</si>
  <si>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</si>
  <si>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</si>
  <si>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</si>
  <si>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</si>
  <si>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</si>
  <si>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</si>
  <si>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</si>
  <si>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</si>
  <si>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</si>
  <si>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</si>
  <si>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</si>
  <si>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</si>
  <si>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</si>
  <si>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</si>
  <si>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</si>
  <si>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</si>
  <si>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</si>
  <si>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</si>
  <si>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</si>
  <si>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</si>
  <si>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</si>
  <si>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</si>
  <si>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</si>
  <si>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</si>
  <si>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</si>
  <si>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</si>
  <si>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</si>
  <si>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</si>
  <si>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</si>
  <si>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</si>
  <si>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</si>
  <si>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</si>
  <si>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</si>
  <si>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</si>
  <si>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</si>
  <si>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</si>
  <si>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</si>
  <si>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</si>
  <si>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</si>
  <si>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</si>
  <si>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</si>
  <si>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</si>
  <si>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</si>
  <si>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</si>
  <si>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</si>
  <si>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</si>
  <si>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</si>
  <si>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</si>
  <si>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</si>
  <si>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</si>
  <si>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</si>
  <si>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</si>
  <si>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</si>
  <si>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</si>
  <si>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</si>
  <si>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</si>
  <si>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</si>
  <si>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</si>
  <si>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</si>
  <si>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</si>
  <si>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</si>
  <si>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</si>
  <si>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</si>
  <si>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</si>
  <si>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</si>
  <si>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</si>
  <si>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</si>
  <si>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</si>
  <si>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</si>
  <si>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</si>
  <si>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</si>
  <si>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</si>
  <si>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</si>
  <si>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</si>
  <si>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</si>
  <si>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</si>
  <si>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</si>
  <si>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</si>
  <si>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</si>
  <si>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</si>
  <si>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</si>
  <si>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</si>
  <si>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</si>
  <si>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</si>
  <si>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</si>
  <si>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</si>
  <si>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</si>
  <si>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</si>
  <si>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</si>
  <si>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</si>
  <si>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</si>
  <si>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</si>
  <si>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</si>
  <si>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</si>
  <si>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</si>
  <si>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</si>
  <si>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</si>
  <si>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</si>
  <si>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</si>
  <si>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</si>
  <si>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</si>
  <si>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</si>
  <si>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</si>
  <si>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</si>
  <si>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</si>
  <si>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</si>
  <si>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</si>
  <si>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</si>
  <si>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</si>
  <si>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</si>
  <si>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</si>
  <si>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</si>
  <si>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</si>
  <si>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</si>
  <si>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</si>
  <si>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</si>
  <si>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</si>
  <si>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</si>
  <si>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</si>
  <si>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</si>
  <si>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</si>
  <si>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</si>
  <si>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</si>
  <si>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</si>
  <si>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</si>
  <si>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</si>
  <si>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</si>
  <si>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</si>
  <si>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</si>
  <si>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</si>
  <si>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</si>
  <si>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</si>
  <si>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</si>
  <si>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</si>
  <si>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</si>
  <si>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</si>
  <si>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</si>
  <si>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</si>
  <si>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</si>
  <si>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</si>
  <si>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</si>
  <si>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</si>
  <si>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</si>
  <si>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</si>
  <si>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</si>
  <si>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</si>
  <si>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</si>
  <si>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</si>
  <si>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</si>
  <si>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</si>
  <si>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</si>
  <si>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</si>
  <si>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</si>
  <si>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</si>
  <si>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</si>
  <si>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</si>
  <si>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</si>
  <si>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</si>
  <si>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</si>
  <si>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</si>
  <si>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</si>
  <si>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</si>
  <si>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</si>
  <si>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</si>
  <si>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</si>
  <si>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</si>
  <si>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</si>
  <si>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</si>
  <si>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</si>
  <si>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</si>
  <si>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</si>
  <si>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</si>
  <si>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</si>
  <si>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</si>
  <si>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</si>
  <si>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</si>
  <si>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</si>
  <si>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</si>
  <si>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</si>
  <si>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</si>
  <si>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</si>
  <si>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</si>
  <si>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</si>
  <si>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</si>
  <si>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</si>
  <si>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</si>
  <si>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</si>
  <si>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</si>
  <si>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</si>
  <si>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</si>
  <si>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</si>
  <si>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</si>
  <si>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</si>
  <si>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</si>
  <si>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</si>
  <si>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</si>
  <si>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</si>
  <si>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</si>
  <si>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</si>
  <si>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</si>
  <si>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</si>
  <si>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</si>
  <si>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</si>
  <si>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</si>
  <si>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</si>
  <si>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</si>
  <si>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</si>
  <si>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</si>
  <si>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</si>
  <si>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</si>
  <si>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</si>
  <si>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</si>
  <si>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</si>
  <si>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</si>
  <si>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</si>
  <si>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</si>
  <si>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</si>
  <si>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</si>
  <si>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</si>
  <si>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</si>
  <si>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</si>
  <si>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</si>
  <si>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</si>
  <si>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</si>
  <si>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</si>
  <si>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</si>
  <si>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</si>
  <si>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</si>
  <si>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</si>
  <si>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</si>
  <si>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</si>
  <si>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</si>
  <si>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</si>
  <si>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</si>
  <si>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</si>
  <si>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</si>
  <si>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</si>
  <si>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</si>
  <si>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</si>
  <si>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</si>
  <si>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</si>
  <si>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</si>
  <si>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</si>
  <si>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</si>
  <si>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</si>
  <si>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</si>
  <si>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</si>
  <si>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</si>
  <si>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</si>
  <si>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</si>
  <si>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</si>
  <si>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</si>
  <si>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</si>
  <si>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</si>
  <si>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</si>
  <si>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</si>
  <si>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</si>
  <si>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</si>
  <si>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</si>
  <si>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</si>
  <si>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</si>
  <si>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</si>
  <si>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</si>
  <si>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</si>
  <si>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</si>
  <si>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</si>
  <si>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</si>
  <si>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</si>
  <si>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</si>
  <si>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</si>
  <si>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</si>
  <si>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</si>
  <si>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</si>
  <si>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</si>
  <si>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</si>
  <si>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</si>
  <si>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</si>
  <si>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</si>
  <si>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</si>
  <si>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</si>
  <si>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</si>
  <si>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</si>
  <si>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</si>
  <si>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</si>
  <si>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</si>
  <si>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</si>
  <si>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</si>
  <si>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</si>
  <si>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</si>
  <si>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</si>
  <si>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</si>
  <si>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</si>
  <si>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</si>
  <si>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</si>
  <si>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</si>
  <si>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</si>
  <si>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</si>
  <si>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</si>
  <si>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</si>
  <si>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</si>
  <si>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</si>
  <si>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</si>
  <si>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</si>
  <si>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</si>
  <si>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</si>
  <si>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</si>
  <si>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</si>
  <si>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</si>
  <si>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</si>
  <si>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</si>
  <si>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</si>
  <si>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</si>
  <si>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</si>
  <si>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</si>
  <si>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</si>
  <si>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</si>
  <si>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</si>
  <si>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</si>
  <si>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</si>
  <si>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</si>
  <si>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</si>
  <si>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</si>
  <si>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</si>
  <si>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</si>
  <si>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</si>
  <si>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</si>
  <si>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</si>
  <si>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</si>
  <si>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</si>
  <si>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</si>
  <si>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</si>
  <si>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</si>
  <si>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</si>
  <si>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</si>
  <si>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</si>
  <si>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</si>
  <si>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</si>
  <si>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</si>
  <si>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</si>
  <si>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</si>
  <si>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</si>
  <si>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</si>
  <si>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</si>
  <si>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</si>
  <si>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</si>
  <si>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</si>
  <si>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</si>
  <si>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</si>
  <si>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</si>
  <si>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</si>
  <si>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</si>
  <si>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</si>
  <si>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</si>
  <si>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</si>
  <si>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</si>
  <si>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</si>
  <si>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</si>
  <si>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</si>
  <si>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</si>
  <si>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</si>
  <si>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</si>
  <si>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</si>
  <si>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</si>
  <si>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</si>
  <si>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</si>
  <si>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</si>
  <si>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</si>
  <si>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</si>
  <si>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</si>
  <si>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</si>
  <si>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</si>
  <si>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</si>
  <si>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</si>
  <si>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</si>
  <si>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</si>
  <si>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</si>
  <si>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</si>
  <si>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</si>
  <si>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</si>
  <si>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</si>
  <si>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</si>
  <si>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</si>
  <si>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</si>
  <si>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</si>
  <si>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</si>
  <si>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</si>
  <si>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</si>
  <si>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</si>
  <si>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</si>
  <si>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</si>
  <si>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</si>
  <si>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</si>
  <si>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</si>
  <si>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</si>
  <si>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</si>
  <si>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</si>
  <si>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</si>
  <si>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</si>
  <si>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</si>
  <si>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</si>
  <si>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</si>
  <si>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</si>
  <si>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</si>
  <si>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</si>
  <si>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</si>
  <si>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</si>
  <si>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</si>
  <si>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</si>
  <si>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</si>
  <si>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</si>
  <si>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</si>
  <si>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</si>
  <si>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</si>
  <si>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</si>
  <si>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</si>
  <si>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</si>
  <si>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</si>
  <si>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</si>
  <si>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</si>
  <si>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</si>
  <si>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</si>
  <si>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</si>
  <si>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</si>
  <si>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</si>
  <si>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</si>
  <si>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</si>
  <si>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</si>
  <si>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</si>
  <si>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</si>
  <si>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</si>
  <si>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</si>
  <si>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</si>
  <si>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</si>
  <si>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</si>
  <si>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</si>
  <si>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</si>
  <si>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</si>
  <si>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</si>
  <si>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</si>
  <si>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</si>
  <si>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</si>
  <si>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</si>
  <si>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</si>
  <si>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</si>
  <si>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</si>
  <si>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</si>
  <si>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</si>
  <si>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</si>
  <si>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</si>
  <si>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</si>
  <si>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</si>
  <si>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</si>
  <si>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</si>
  <si>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</si>
  <si>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</si>
  <si>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</si>
  <si>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</si>
  <si>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</si>
  <si>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</si>
  <si>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</si>
  <si>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</si>
  <si>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</si>
  <si>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</si>
  <si>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</si>
  <si>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</si>
  <si>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</si>
  <si>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</si>
  <si>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</si>
  <si>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</si>
  <si>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</si>
  <si>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</si>
  <si>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</si>
  <si>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</si>
  <si>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</si>
  <si>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</si>
  <si>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</si>
  <si>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</si>
  <si>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</si>
  <si>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</si>
  <si>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</si>
  <si>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</si>
  <si>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</si>
  <si>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</si>
  <si>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</si>
  <si>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</si>
  <si>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</si>
  <si>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</si>
  <si>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</si>
  <si>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</si>
  <si>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</si>
  <si>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</si>
  <si>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</si>
  <si>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</si>
  <si>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</si>
  <si>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</si>
  <si>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</si>
  <si>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</si>
  <si>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</si>
  <si>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</si>
  <si>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</si>
  <si>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</si>
  <si>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</si>
  <si>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</si>
  <si>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</si>
  <si>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</si>
  <si>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</si>
  <si>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</si>
  <si>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</si>
  <si>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</si>
  <si>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</si>
  <si>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</si>
  <si>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</si>
  <si>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</si>
  <si>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</si>
  <si>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</si>
  <si>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</si>
  <si>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</si>
  <si>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</si>
  <si>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</si>
  <si>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</si>
  <si>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</si>
  <si>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</si>
  <si>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</si>
  <si>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</si>
  <si>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</si>
  <si>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</si>
  <si>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</si>
  <si>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</si>
  <si>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</si>
  <si>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</si>
  <si>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</si>
  <si>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</si>
  <si>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</si>
  <si>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</si>
  <si>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</si>
  <si>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</si>
  <si>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</si>
  <si>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</si>
  <si>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</si>
  <si>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</si>
  <si>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</si>
  <si>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</si>
  <si>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</si>
  <si>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</si>
  <si>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</si>
  <si>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</si>
  <si>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</si>
  <si>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</si>
  <si>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</si>
  <si>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</si>
  <si>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</si>
  <si>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</si>
  <si>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</si>
  <si>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</si>
  <si>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</si>
  <si>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</si>
  <si>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</si>
  <si>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</si>
  <si>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</si>
  <si>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</si>
  <si>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</si>
  <si>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</si>
  <si>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</si>
  <si>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</si>
  <si>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</si>
  <si>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</si>
  <si>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</si>
  <si>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</si>
  <si>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</si>
  <si>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</si>
  <si>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</si>
  <si>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</si>
  <si>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</si>
  <si>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</si>
  <si>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</si>
  <si>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</si>
  <si>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</si>
  <si>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</si>
  <si>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</si>
  <si>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</si>
  <si>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</si>
  <si>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</si>
  <si>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</si>
  <si>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</si>
  <si>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</si>
  <si>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</si>
  <si>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</si>
  <si>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</si>
  <si>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</si>
  <si>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</si>
  <si>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</si>
  <si>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</si>
  <si>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</si>
  <si>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</si>
  <si>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</si>
  <si>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</si>
  <si>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</si>
  <si>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</si>
  <si>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</si>
  <si>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</si>
  <si>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</si>
  <si>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</si>
  <si>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</si>
  <si>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</si>
  <si>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</si>
  <si>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</si>
  <si>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</si>
  <si>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</si>
  <si>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</si>
  <si>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</si>
  <si>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</si>
  <si>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</si>
  <si>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</si>
  <si>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</si>
  <si>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</si>
  <si>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</si>
  <si>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</si>
  <si>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</si>
  <si>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</si>
  <si>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</si>
  <si>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</si>
  <si>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</si>
  <si>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</si>
  <si>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</si>
  <si>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</si>
  <si>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</si>
  <si>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</si>
  <si>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</si>
  <si>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</si>
  <si>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</si>
  <si>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</si>
  <si>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</si>
  <si>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</si>
  <si>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</si>
  <si>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</si>
  <si>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</si>
  <si>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</si>
  <si>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</si>
  <si>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</si>
  <si>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</si>
  <si>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</si>
  <si>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</si>
  <si>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</si>
  <si>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</si>
  <si>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</si>
  <si>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</si>
  <si>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</si>
  <si>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</si>
  <si>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</si>
  <si>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</si>
  <si>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</si>
  <si>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</si>
  <si>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</si>
  <si>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</si>
  <si>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</si>
  <si>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</si>
  <si>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</si>
  <si>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</si>
  <si>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</si>
  <si>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</si>
  <si>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</si>
  <si>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</si>
  <si>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</si>
  <si>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</si>
  <si>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</si>
  <si>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</si>
  <si>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</si>
  <si>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</si>
  <si>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</si>
  <si>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</si>
  <si>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</si>
  <si>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</si>
  <si>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</si>
  <si>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</si>
  <si>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</si>
  <si>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</si>
  <si>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</si>
  <si>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</si>
  <si>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</si>
  <si>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</si>
  <si>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</si>
  <si>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</si>
  <si>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</si>
  <si>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</si>
  <si>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</si>
  <si>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</si>
  <si>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</si>
  <si>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</si>
  <si>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</si>
  <si>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</si>
  <si>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</si>
  <si>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</si>
  <si>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</si>
  <si>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</si>
  <si>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</si>
  <si>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</si>
  <si>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</si>
  <si>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</si>
  <si>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</si>
  <si>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</si>
  <si>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</si>
  <si>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</si>
  <si>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</si>
  <si>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</si>
  <si>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</si>
  <si>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</si>
  <si>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</si>
  <si>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</si>
  <si>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</si>
  <si>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</si>
  <si>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</si>
  <si>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</si>
  <si>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</si>
  <si>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</si>
  <si>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</si>
  <si>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</si>
  <si>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</si>
  <si>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</si>
  <si>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</si>
  <si>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</si>
  <si>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</si>
  <si>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</si>
  <si>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</si>
  <si>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</si>
  <si>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</si>
  <si>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</si>
  <si>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</si>
  <si>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</si>
  <si>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</si>
  <si>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</si>
  <si>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</si>
  <si>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</si>
  <si>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</si>
  <si>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</si>
  <si>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</si>
  <si>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</si>
  <si>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</si>
  <si>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</si>
  <si>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</si>
  <si>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</si>
  <si>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</si>
  <si>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</si>
  <si>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</si>
  <si>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</si>
  <si>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</si>
  <si>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</si>
  <si>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</si>
  <si>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</si>
  <si>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</si>
  <si>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</si>
  <si>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</si>
  <si>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</si>
  <si>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</si>
  <si>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</si>
  <si>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</si>
  <si>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</si>
  <si>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</si>
  <si>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</si>
  <si>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</si>
  <si>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</si>
  <si>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</si>
  <si>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</si>
  <si>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</si>
  <si>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</si>
  <si>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</si>
  <si>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</si>
  <si>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</si>
  <si>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</si>
  <si>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</si>
  <si>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</si>
  <si>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</si>
  <si>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</si>
  <si>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</si>
  <si>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</si>
  <si>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</si>
  <si>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</si>
  <si>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</si>
  <si>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</si>
  <si>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</si>
  <si>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</si>
  <si>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</si>
  <si>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</si>
  <si>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</si>
  <si>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</si>
  <si>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</si>
  <si>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</si>
  <si>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</si>
  <si>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</si>
  <si>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</si>
  <si>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</si>
  <si>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</si>
  <si>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</si>
  <si>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</si>
  <si>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</si>
  <si>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</si>
  <si>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</si>
  <si>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</si>
  <si>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</si>
  <si>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</si>
  <si>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</si>
  <si>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</si>
  <si>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</si>
  <si>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</si>
  <si>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</si>
  <si>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</si>
  <si>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</si>
  <si>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</si>
  <si>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</si>
  <si>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</si>
  <si>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</si>
  <si>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</si>
  <si>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</si>
  <si>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</si>
  <si>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</si>
  <si>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</si>
  <si>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</si>
  <si>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</si>
  <si>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</si>
  <si>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</si>
  <si>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</si>
  <si>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</si>
  <si>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</si>
  <si>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</si>
  <si>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</si>
  <si>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</si>
  <si>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</si>
  <si>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</si>
  <si>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</si>
  <si>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</si>
  <si>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</si>
  <si>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</si>
  <si>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</si>
  <si>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</si>
  <si>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</si>
  <si>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</si>
  <si>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</si>
  <si>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</si>
  <si>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</si>
  <si>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</si>
  <si>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</si>
  <si>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</si>
  <si>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</si>
  <si>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</si>
  <si>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</si>
  <si>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</si>
  <si>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</si>
  <si>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</si>
  <si>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</si>
  <si>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</si>
  <si>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</si>
  <si>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</si>
  <si>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</si>
  <si>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</si>
  <si>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</si>
  <si>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</si>
  <si>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</si>
  <si>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</si>
  <si>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</si>
  <si>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</si>
  <si>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</si>
  <si>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</si>
  <si>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</si>
  <si>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</si>
  <si>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</si>
  <si>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</si>
  <si>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</si>
  <si>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</si>
  <si>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</si>
  <si>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</si>
  <si>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</si>
  <si>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</si>
  <si>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</si>
  <si>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</si>
  <si>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</si>
  <si>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</si>
  <si>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</si>
  <si>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</si>
  <si>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</si>
  <si>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</si>
  <si>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</si>
  <si>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</si>
  <si>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</si>
  <si>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</si>
  <si>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</si>
  <si>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</si>
  <si>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</si>
  <si>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</si>
  <si>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</si>
  <si>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</si>
  <si>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</si>
  <si>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</si>
  <si>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</si>
  <si>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</si>
  <si>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</si>
  <si>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</si>
  <si>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</si>
  <si>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</si>
  <si>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</si>
  <si>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</si>
  <si>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</si>
  <si>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</si>
  <si>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</si>
  <si>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</si>
  <si>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</si>
  <si>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</si>
  <si>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</si>
  <si>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</si>
  <si>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</si>
  <si>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</si>
  <si>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</si>
  <si>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</si>
  <si>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</si>
  <si>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</si>
  <si>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</si>
  <si>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</si>
  <si>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</si>
  <si>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</si>
  <si>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</si>
  <si>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</si>
  <si>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</si>
  <si>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</si>
  <si>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</si>
  <si>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</si>
  <si>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</si>
  <si>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</si>
  <si>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</si>
  <si>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</si>
  <si>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</si>
  <si>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</si>
  <si>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</si>
  <si>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</si>
  <si>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</si>
  <si>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</si>
  <si>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</si>
  <si>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</si>
  <si>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</si>
  <si>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</si>
  <si>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</si>
  <si>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</si>
  <si>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</si>
  <si>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</si>
  <si>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</si>
  <si>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</si>
  <si>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</si>
  <si>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</si>
  <si>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</si>
  <si>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</si>
  <si>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</si>
  <si>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</si>
  <si>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</si>
  <si>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</si>
  <si>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</si>
  <si>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</si>
  <si>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</si>
  <si>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</si>
  <si>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</si>
  <si>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</si>
  <si>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</si>
  <si>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</si>
  <si>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</si>
  <si>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</si>
  <si>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</si>
  <si>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</si>
  <si>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</si>
  <si>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</si>
  <si>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</si>
  <si>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</si>
  <si>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</si>
  <si>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</si>
  <si>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</si>
  <si>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</si>
  <si>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</si>
  <si>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</si>
  <si>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</si>
  <si>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</si>
  <si>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</si>
  <si>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</si>
  <si>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</si>
  <si>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</si>
  <si>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</si>
  <si>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</si>
  <si>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</si>
  <si>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</si>
  <si>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</si>
  <si>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</si>
  <si>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</si>
  <si>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</si>
  <si>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</si>
  <si>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</si>
  <si>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</si>
  <si>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</si>
  <si>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</si>
  <si>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</si>
  <si>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</si>
  <si>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</si>
  <si>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</si>
  <si>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</si>
  <si>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</si>
  <si>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</si>
  <si>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</si>
  <si>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</si>
  <si>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</si>
  <si>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</si>
  <si>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</si>
  <si>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</si>
  <si>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</si>
  <si>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</si>
  <si>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</si>
  <si>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</si>
  <si>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</si>
  <si>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</si>
  <si>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</si>
  <si>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</si>
  <si>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</si>
  <si>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</si>
  <si>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</si>
  <si>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</si>
  <si>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</si>
  <si>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</si>
  <si>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</si>
  <si>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</si>
  <si>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</si>
  <si>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</si>
  <si>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</si>
  <si>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</si>
  <si>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</si>
  <si>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</si>
  <si>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</si>
  <si>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</si>
  <si>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</si>
  <si>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</si>
  <si>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</si>
  <si>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</si>
  <si>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</si>
  <si>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</si>
  <si>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</si>
  <si>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</si>
  <si>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</si>
  <si>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</si>
  <si>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</si>
  <si>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</si>
  <si>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</si>
  <si>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</si>
  <si>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</si>
  <si>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</si>
  <si>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</si>
  <si>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</si>
  <si>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</si>
  <si>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</si>
  <si>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</si>
  <si>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</si>
  <si>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</si>
  <si>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</si>
  <si>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</si>
  <si>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</si>
  <si>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</si>
  <si>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</si>
  <si>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</si>
  <si>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</si>
  <si>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</si>
  <si>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</si>
  <si>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</si>
  <si>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</si>
  <si>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</si>
  <si>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</si>
  <si>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</si>
  <si>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</si>
  <si>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</si>
  <si>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</si>
  <si>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</si>
  <si>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</si>
  <si>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</si>
  <si>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</si>
  <si>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</si>
  <si>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</si>
  <si>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</si>
  <si>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</si>
  <si>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</si>
  <si>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</si>
  <si>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</si>
  <si>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</si>
  <si>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</si>
  <si>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</si>
  <si>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</si>
  <si>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</si>
  <si>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</si>
  <si>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</si>
  <si>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</si>
  <si>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</si>
  <si>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</si>
  <si>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</si>
  <si>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</si>
  <si>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</si>
  <si>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</si>
  <si>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</si>
  <si>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</si>
  <si>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</si>
  <si>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</si>
  <si>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</si>
  <si>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</si>
  <si>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</si>
  <si>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</si>
  <si>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</si>
  <si>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</si>
  <si>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</si>
  <si>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</si>
  <si>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</si>
  <si>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</si>
  <si>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</si>
  <si>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</si>
  <si>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</si>
  <si>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</si>
  <si>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</si>
  <si>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</si>
  <si>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</si>
  <si>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</si>
  <si>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</si>
  <si>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</si>
  <si>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</si>
  <si>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</si>
  <si>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</si>
  <si>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</si>
  <si>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</si>
  <si>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</si>
  <si>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</si>
  <si>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</si>
  <si>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</si>
  <si>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</si>
  <si>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</si>
  <si>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</si>
  <si>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</si>
  <si>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</si>
  <si>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</si>
  <si>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</si>
  <si>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</si>
  <si>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</si>
  <si>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</si>
  <si>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</si>
  <si>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</si>
  <si>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</si>
  <si>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</si>
  <si>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</si>
  <si>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</si>
  <si>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</si>
  <si>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</si>
  <si>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</si>
  <si>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</si>
  <si>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</si>
  <si>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</si>
  <si>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</si>
  <si>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</si>
  <si>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</si>
  <si>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</si>
  <si>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</si>
  <si>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</si>
  <si>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</si>
  <si>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</si>
  <si>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</si>
  <si>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</si>
  <si>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</si>
  <si>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</si>
  <si>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</si>
  <si>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</si>
  <si>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</si>
  <si>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</si>
  <si>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</si>
  <si>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</si>
  <si>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</si>
  <si>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</si>
  <si>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</si>
  <si>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</si>
  <si>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</si>
  <si>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</si>
  <si>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</si>
  <si>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</si>
  <si>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</si>
  <si>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</si>
  <si>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</si>
  <si>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</si>
  <si>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</si>
  <si>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</si>
  <si>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</si>
  <si>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</si>
  <si>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</si>
  <si>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</si>
  <si>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</si>
  <si>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</si>
  <si>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</si>
  <si>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</si>
  <si>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</si>
  <si>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</si>
  <si>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</si>
  <si>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</si>
  <si>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</si>
  <si>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</si>
  <si>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</si>
  <si>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</si>
  <si>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</si>
  <si>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</si>
  <si>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</si>
  <si>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</si>
  <si>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</si>
  <si>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</si>
  <si>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</si>
  <si>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</si>
  <si>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</si>
  <si>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</si>
  <si>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</si>
  <si>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</si>
  <si>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</si>
  <si>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</si>
  <si>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</si>
  <si>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</si>
  <si>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</si>
  <si>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</si>
  <si>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</si>
  <si>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</si>
  <si>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</si>
  <si>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</si>
  <si>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</si>
  <si>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</si>
  <si>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</si>
  <si>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</si>
  <si>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</si>
  <si>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</si>
  <si>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</si>
  <si>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</si>
  <si>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</si>
  <si>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</si>
  <si>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</si>
  <si>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</si>
  <si>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</si>
  <si>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</si>
  <si>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</si>
  <si>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</si>
  <si>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</si>
  <si>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</si>
  <si>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</si>
  <si>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</si>
  <si>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</si>
  <si>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</si>
  <si>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</si>
  <si>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</si>
  <si>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</si>
  <si>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</si>
  <si>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</si>
  <si>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</si>
  <si>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</si>
  <si>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</si>
  <si>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</si>
  <si>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</si>
  <si>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</si>
  <si>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</si>
  <si>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</si>
  <si>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</si>
  <si>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</si>
  <si>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</si>
  <si>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</si>
  <si>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</si>
  <si>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</si>
  <si>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</si>
  <si>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</si>
  <si>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</si>
  <si>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</si>
  <si>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</si>
  <si>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</si>
  <si>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</si>
  <si>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</si>
  <si>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</si>
  <si>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</si>
  <si>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</si>
  <si>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</si>
  <si>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</si>
  <si>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</si>
  <si>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</si>
  <si>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</si>
  <si>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</si>
  <si>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</si>
  <si>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</si>
  <si>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</si>
  <si>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</si>
  <si>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</si>
  <si>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</si>
  <si>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</si>
  <si>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</si>
  <si>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</si>
  <si>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</si>
  <si>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</si>
  <si>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</si>
  <si>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</si>
  <si>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</si>
  <si>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</si>
  <si>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</si>
  <si>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</si>
  <si>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</si>
  <si>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</si>
  <si>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</si>
  <si>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</si>
  <si>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</si>
  <si>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</si>
  <si>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</si>
  <si>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</si>
  <si>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</si>
  <si>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</si>
  <si>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</si>
  <si>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</si>
  <si>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</si>
  <si>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</si>
  <si>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</si>
  <si>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</si>
  <si>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</si>
  <si>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</si>
  <si>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</si>
  <si>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</si>
  <si>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</si>
  <si>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</si>
  <si>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</si>
  <si>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</si>
  <si>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</si>
  <si>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</si>
  <si>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</si>
  <si>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</si>
  <si>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</si>
  <si>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</si>
  <si>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</si>
  <si>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</si>
  <si>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</si>
  <si>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</si>
  <si>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</si>
  <si>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</si>
  <si>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</si>
  <si>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</si>
  <si>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</si>
  <si>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</si>
  <si>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</si>
  <si>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</si>
  <si>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</si>
  <si>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</si>
  <si>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</si>
  <si>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</si>
  <si>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</si>
  <si>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</si>
  <si>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</si>
  <si>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</si>
  <si>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</si>
  <si>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</si>
  <si>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</si>
  <si>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</si>
  <si>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</si>
  <si>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</si>
  <si>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</si>
  <si>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</si>
  <si>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</si>
  <si>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</si>
  <si>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</si>
  <si>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</si>
  <si>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</si>
  <si>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</si>
  <si>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</si>
  <si>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</si>
  <si>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</si>
  <si>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</si>
  <si>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</si>
  <si>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</si>
  <si>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</si>
  <si>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</si>
  <si>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</si>
  <si>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</si>
  <si>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</si>
  <si>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</si>
  <si>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</si>
  <si>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</si>
  <si>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</si>
  <si>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</si>
  <si>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</si>
  <si>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</si>
  <si>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</si>
  <si>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</si>
  <si>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</si>
  <si>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</si>
  <si>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</si>
  <si>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</si>
  <si>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</si>
  <si>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</si>
  <si>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</si>
  <si>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</si>
  <si>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</si>
  <si>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</si>
  <si>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</si>
  <si>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</si>
  <si>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</si>
  <si>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</si>
  <si>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</si>
  <si>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</si>
  <si>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</si>
  <si>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</si>
  <si>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</si>
  <si>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</si>
  <si>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</si>
  <si>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</si>
  <si>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</si>
  <si>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</si>
  <si>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</si>
  <si>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</si>
  <si>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</si>
  <si>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</si>
  <si>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</si>
  <si>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</si>
  <si>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</si>
  <si>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</si>
  <si>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</si>
  <si>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</si>
  <si>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</si>
  <si>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</si>
  <si>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</si>
  <si>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</si>
  <si>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</si>
  <si>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</si>
  <si>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</si>
  <si>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</si>
  <si>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</si>
  <si>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</si>
  <si>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</si>
  <si>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</si>
  <si>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</si>
  <si>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</si>
  <si>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</si>
  <si>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</si>
  <si>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</si>
  <si>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</si>
  <si>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</si>
  <si>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</si>
  <si>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</si>
  <si>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</si>
  <si>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</si>
  <si>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</si>
  <si>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</si>
  <si>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</si>
  <si>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</si>
  <si>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</si>
  <si>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</si>
  <si>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</si>
  <si>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</si>
  <si>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</si>
  <si>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</si>
  <si>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</si>
  <si>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</si>
  <si>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</si>
  <si>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</si>
  <si>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</si>
  <si>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</si>
  <si>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</si>
  <si>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</si>
  <si>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</si>
  <si>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</si>
  <si>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</si>
  <si>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</si>
  <si>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</si>
  <si>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</si>
  <si>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</si>
  <si>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</si>
  <si>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</si>
  <si>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</si>
  <si>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</si>
  <si>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</si>
  <si>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</si>
  <si>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</si>
  <si>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</si>
  <si>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</si>
  <si>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</si>
  <si>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</si>
  <si>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</si>
  <si>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</si>
  <si>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</si>
  <si>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</si>
  <si>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</si>
  <si>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</si>
  <si>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</si>
  <si>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</si>
  <si>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</si>
  <si>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</si>
  <si>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</si>
  <si>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</si>
  <si>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</si>
  <si>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</si>
  <si>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</si>
  <si>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</si>
  <si>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</si>
  <si>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</si>
  <si>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</si>
  <si>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</si>
  <si>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</si>
  <si>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</si>
  <si>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</si>
  <si>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</si>
  <si>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</si>
  <si>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</si>
  <si>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</si>
  <si>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</si>
  <si>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</si>
  <si>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</si>
  <si>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</si>
  <si>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</si>
  <si>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</si>
  <si>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</si>
  <si>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</si>
  <si>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</si>
  <si>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</si>
  <si>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</si>
  <si>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</si>
  <si>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</si>
  <si>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</si>
  <si>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</si>
  <si>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</si>
  <si>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</si>
  <si>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</si>
  <si>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</si>
  <si>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</si>
  <si>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</si>
  <si>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</si>
  <si>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</si>
  <si>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</si>
  <si>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</si>
  <si>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</si>
  <si>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</si>
  <si>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</si>
  <si>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</si>
  <si>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</si>
  <si>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</si>
  <si>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</si>
  <si>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</si>
  <si>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</si>
  <si>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</si>
  <si>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</si>
  <si>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</si>
  <si>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</si>
  <si>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</si>
  <si>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</si>
  <si>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</si>
  <si>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</si>
  <si>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</si>
  <si>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</si>
  <si>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</si>
  <si>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</si>
  <si>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</si>
  <si>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</si>
  <si>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</si>
  <si>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</si>
  <si>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</si>
  <si>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</si>
  <si>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</si>
  <si>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</si>
  <si>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</si>
  <si>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</si>
  <si>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</si>
  <si>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</si>
  <si>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</si>
  <si>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</si>
  <si>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</si>
  <si>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</si>
  <si>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</si>
  <si>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</si>
  <si>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</si>
  <si>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</si>
  <si>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</si>
  <si>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</si>
  <si>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</si>
  <si>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</si>
  <si>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</si>
  <si>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</si>
  <si>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</si>
  <si>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</si>
  <si>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</si>
  <si>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</si>
  <si>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</si>
  <si>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</si>
  <si>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</si>
  <si>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</si>
  <si>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</si>
  <si>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</si>
  <si>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</si>
  <si>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</si>
  <si>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</si>
  <si>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</si>
  <si>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</si>
  <si>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</si>
  <si>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</si>
  <si>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</si>
  <si>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</si>
  <si>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</si>
  <si>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</si>
  <si>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</si>
  <si>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</si>
  <si>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</si>
  <si>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</si>
  <si>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</si>
  <si>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</si>
  <si>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</si>
  <si>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</si>
  <si>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</si>
  <si>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</si>
  <si>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</si>
  <si>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</si>
  <si>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</si>
  <si>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</si>
  <si>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</si>
  <si>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</si>
  <si>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</si>
  <si>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</si>
  <si>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</si>
  <si>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</si>
  <si>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</si>
  <si>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</si>
  <si>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</si>
  <si>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</si>
  <si>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</si>
  <si>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</si>
  <si>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</si>
  <si>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</si>
  <si>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</si>
  <si>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</si>
  <si>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</si>
  <si>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</si>
  <si>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</si>
  <si>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</si>
  <si>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</si>
  <si>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</si>
  <si>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</si>
  <si>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</si>
  <si>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</si>
  <si>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</si>
  <si>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</si>
  <si>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</si>
  <si>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</si>
  <si>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</si>
  <si>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</si>
  <si>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</si>
  <si>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</si>
  <si>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</si>
  <si>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</si>
  <si>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</si>
  <si>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</si>
  <si>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</si>
  <si>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</si>
  <si>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</si>
  <si>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</si>
  <si>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</si>
  <si>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</si>
  <si>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</si>
  <si>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</si>
  <si>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</si>
  <si>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</si>
  <si>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</si>
  <si>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</si>
  <si>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</si>
  <si>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</si>
  <si>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</si>
  <si>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</si>
  <si>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</si>
  <si>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</si>
  <si>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</si>
  <si>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</si>
  <si>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</si>
  <si>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</si>
  <si>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</si>
  <si>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</si>
  <si>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</si>
  <si>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</si>
  <si>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</si>
  <si>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</si>
  <si>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</si>
  <si>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</si>
  <si>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</si>
  <si>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</si>
  <si>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</si>
  <si>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</si>
  <si>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</si>
  <si>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</si>
  <si>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</si>
  <si>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</si>
  <si>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</si>
  <si>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</si>
  <si>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</si>
  <si>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</si>
  <si>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</si>
  <si>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</si>
  <si>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</si>
  <si>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</si>
  <si>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</si>
  <si>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</si>
  <si>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</si>
  <si>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</si>
  <si>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</si>
  <si>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</si>
  <si>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</si>
  <si>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</si>
  <si>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</si>
  <si>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</si>
  <si>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</si>
  <si>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</si>
  <si>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</si>
  <si>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</si>
  <si>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</si>
  <si>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</si>
  <si>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</si>
  <si>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</si>
  <si>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</si>
  <si>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</si>
  <si>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</si>
  <si>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</si>
  <si>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</si>
  <si>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</si>
  <si>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</si>
  <si>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</si>
  <si>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</si>
  <si>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</si>
  <si>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</si>
  <si>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</si>
  <si>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</si>
  <si>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</si>
  <si>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</si>
  <si>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</si>
  <si>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</si>
  <si>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</si>
  <si>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</si>
  <si>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</si>
  <si>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</si>
  <si>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</si>
  <si>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</si>
  <si>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</si>
  <si>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</si>
  <si>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</si>
  <si>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</si>
  <si>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</si>
  <si>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</si>
  <si>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</si>
  <si>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</si>
  <si>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</si>
  <si>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</si>
  <si>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</si>
  <si>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</si>
  <si>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</si>
  <si>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</si>
  <si>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</si>
  <si>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</si>
  <si>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</si>
  <si>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</si>
  <si>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</si>
  <si>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</si>
  <si>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</si>
  <si>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</si>
  <si>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</si>
  <si>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</si>
  <si>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</si>
  <si>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</si>
  <si>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</si>
  <si>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</si>
  <si>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</si>
  <si>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</si>
  <si>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</si>
  <si>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</si>
  <si>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</si>
  <si>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</si>
  <si>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</si>
  <si>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</si>
  <si>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</si>
  <si>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</si>
  <si>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</si>
  <si>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</si>
  <si>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</si>
  <si>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</si>
  <si>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</si>
  <si>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</si>
  <si>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</si>
  <si>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</si>
  <si>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</si>
  <si>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</si>
  <si>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</si>
  <si>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</si>
  <si>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</si>
  <si>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</si>
  <si>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</si>
  <si>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</si>
  <si>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</si>
  <si>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</si>
  <si>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</si>
  <si>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</si>
  <si>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</si>
  <si>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</si>
  <si>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</si>
  <si>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</si>
  <si>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</si>
  <si>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</si>
  <si>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</si>
  <si>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</si>
  <si>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</si>
  <si>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</si>
  <si>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</si>
  <si>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</si>
  <si>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</si>
  <si>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</si>
  <si>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</si>
  <si>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</si>
  <si>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</si>
  <si>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</si>
  <si>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</si>
  <si>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</si>
  <si>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</si>
  <si>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</si>
  <si>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</si>
  <si>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</si>
  <si>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</si>
  <si>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</si>
  <si>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</si>
  <si>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</si>
  <si>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</si>
  <si>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</si>
  <si>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</si>
  <si>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</si>
  <si>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</si>
  <si>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</si>
  <si>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</si>
  <si>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</si>
  <si>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</si>
  <si>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</si>
  <si>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</si>
  <si>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</si>
  <si>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</si>
  <si>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</si>
  <si>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</si>
  <si>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</si>
  <si>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</si>
  <si>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</si>
  <si>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</si>
  <si>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</si>
  <si>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</si>
  <si>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</si>
  <si>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</si>
  <si>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</si>
  <si>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</si>
  <si>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</si>
  <si>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</si>
  <si>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</si>
  <si>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</si>
  <si>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</si>
  <si>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</si>
  <si>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</si>
  <si>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</si>
  <si>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</si>
  <si>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</si>
  <si>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</si>
  <si>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</si>
  <si>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</si>
  <si>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</si>
  <si>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</si>
  <si>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</si>
  <si>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</si>
  <si>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</si>
  <si>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</si>
  <si>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</si>
  <si>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</si>
  <si>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</si>
  <si>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</si>
  <si>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</si>
  <si>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</si>
  <si>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</si>
  <si>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</si>
  <si>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</si>
  <si>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</si>
  <si>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</si>
  <si>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</si>
  <si>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</si>
  <si>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</si>
  <si>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</si>
  <si>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</si>
  <si>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</si>
  <si>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</si>
  <si>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</si>
  <si>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</si>
  <si>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</si>
  <si>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</si>
  <si>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</si>
  <si>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</si>
  <si>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</si>
  <si>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</si>
  <si>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</si>
  <si>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</si>
  <si>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</si>
  <si>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</si>
  <si>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</si>
  <si>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</si>
  <si>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</si>
  <si>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</si>
  <si>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</si>
  <si>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</si>
  <si>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</si>
  <si>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</si>
  <si>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</si>
  <si>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</si>
  <si>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</si>
  <si>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</si>
  <si>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</si>
  <si>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</si>
  <si>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</si>
  <si>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</si>
  <si>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</si>
  <si>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</si>
  <si>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</si>
  <si>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</si>
  <si>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</si>
  <si>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</si>
  <si>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</si>
  <si>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</si>
  <si>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</si>
  <si>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</si>
  <si>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</si>
  <si>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</si>
  <si>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</si>
  <si>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</si>
  <si>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</si>
  <si>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</si>
  <si>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</si>
  <si>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</si>
  <si>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</si>
  <si>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</si>
  <si>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</si>
  <si>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</si>
  <si>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</si>
  <si>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</si>
  <si>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</si>
  <si>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</si>
  <si>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</si>
  <si>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</si>
  <si>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</si>
  <si>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</si>
  <si>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</si>
  <si>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</si>
  <si>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</si>
  <si>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</si>
  <si>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</si>
  <si>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</si>
  <si>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</si>
  <si>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</si>
  <si>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</si>
  <si>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</si>
  <si>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</si>
  <si>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</si>
  <si>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</si>
  <si>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</si>
  <si>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</si>
  <si>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</si>
  <si>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</si>
  <si>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</si>
  <si>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</si>
  <si>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</si>
  <si>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</si>
  <si>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</si>
  <si>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</si>
  <si>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</si>
  <si>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</si>
  <si>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</si>
  <si>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</si>
  <si>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</si>
  <si>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</si>
  <si>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</si>
  <si>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</si>
  <si>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</si>
  <si>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</si>
  <si>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</si>
  <si>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</si>
  <si>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</si>
  <si>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</si>
  <si>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</si>
  <si>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</si>
  <si>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</si>
  <si>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</si>
  <si>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</si>
  <si>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</si>
  <si>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</si>
  <si>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</si>
  <si>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</si>
  <si>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</si>
  <si>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</si>
  <si>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</si>
  <si>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</si>
  <si>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</si>
  <si>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</si>
  <si>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</si>
  <si>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</si>
  <si>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</si>
  <si>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</si>
  <si>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</si>
  <si>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</si>
  <si>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</si>
  <si>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</si>
  <si>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</si>
  <si>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</si>
  <si>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</si>
  <si>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</si>
  <si>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</si>
  <si>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</si>
  <si>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</si>
  <si>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</si>
  <si>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</si>
  <si>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</si>
  <si>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</si>
  <si>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</si>
  <si>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</si>
  <si>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</si>
  <si>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</si>
  <si>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</si>
  <si>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</si>
  <si>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</si>
  <si>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</si>
  <si>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</si>
  <si>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</si>
  <si>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</si>
  <si>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</si>
  <si>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</si>
  <si>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</si>
  <si>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</si>
  <si>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</si>
  <si>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</si>
  <si>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</si>
  <si>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</si>
  <si>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</si>
  <si>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</si>
  <si>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</si>
  <si>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</si>
  <si>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</si>
  <si>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</si>
  <si>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</si>
  <si>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</si>
  <si>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</si>
  <si>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</si>
  <si>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</si>
  <si>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</si>
  <si>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</si>
  <si>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</si>
  <si>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</si>
  <si>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</si>
  <si>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</si>
  <si>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</si>
  <si>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</si>
  <si>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</si>
  <si>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</si>
  <si>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</si>
  <si>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</si>
  <si>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</si>
  <si>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</si>
  <si>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</si>
  <si>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</si>
  <si>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</si>
  <si>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</si>
  <si>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</si>
  <si>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</si>
  <si>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</si>
  <si>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</si>
  <si>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</si>
  <si>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</si>
  <si>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</si>
  <si>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</si>
  <si>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</si>
  <si>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</si>
  <si>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</si>
  <si>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</si>
  <si>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</si>
  <si>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</si>
  <si>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</si>
  <si>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</si>
  <si>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</si>
  <si>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</si>
  <si>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</si>
  <si>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</si>
  <si>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</si>
  <si>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</si>
  <si>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</si>
  <si>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</si>
  <si>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</si>
  <si>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</si>
  <si>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</si>
  <si>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</si>
  <si>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</si>
  <si>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</si>
  <si>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</si>
  <si>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</si>
  <si>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</si>
  <si>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</si>
  <si>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</si>
  <si>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</si>
  <si>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</si>
  <si>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</si>
  <si>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</si>
  <si>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</si>
  <si>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</si>
  <si>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</si>
  <si>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</si>
  <si>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</si>
  <si>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</si>
  <si>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</si>
  <si>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</si>
  <si>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</si>
  <si>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</si>
  <si>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</si>
  <si>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</si>
  <si>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</si>
  <si>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</si>
  <si>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</si>
  <si>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</si>
  <si>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</si>
  <si>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</si>
  <si>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</si>
  <si>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</si>
  <si>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</si>
  <si>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</si>
  <si>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</si>
  <si>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</si>
  <si>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</si>
  <si>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</si>
  <si>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</si>
  <si>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</si>
  <si>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</si>
  <si>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</si>
  <si>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</si>
  <si>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</si>
  <si>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</si>
  <si>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</si>
  <si>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</si>
  <si>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</si>
  <si>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</si>
  <si>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</si>
  <si>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</si>
  <si>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</si>
  <si>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</si>
  <si>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</si>
  <si>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</si>
  <si>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</si>
  <si>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</si>
  <si>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</si>
  <si>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</si>
  <si>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</si>
  <si>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</si>
  <si>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</si>
  <si>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</si>
  <si>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</si>
  <si>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</si>
  <si>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</si>
  <si>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</si>
  <si>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</si>
  <si>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</si>
  <si>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</si>
  <si>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</si>
  <si>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</si>
  <si>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</si>
  <si>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</si>
  <si>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</si>
  <si>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</si>
  <si>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</si>
  <si>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</si>
  <si>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</si>
  <si>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</si>
  <si>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</si>
  <si>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</si>
  <si>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</si>
  <si>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</si>
  <si>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</si>
  <si>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</si>
  <si>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</si>
  <si>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</si>
  <si>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</si>
  <si>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</si>
  <si>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</si>
  <si>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</si>
  <si>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</si>
  <si>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</si>
  <si>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</si>
  <si>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</si>
  <si>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</si>
  <si>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</si>
  <si>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</si>
  <si>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</si>
  <si>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</si>
  <si>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</si>
  <si>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</si>
  <si>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</si>
  <si>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</si>
  <si>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</si>
  <si>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</si>
  <si>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</si>
  <si>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</si>
  <si>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</si>
  <si>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</si>
  <si>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</si>
  <si>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</si>
  <si>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</si>
  <si>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</si>
  <si>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</si>
  <si>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</si>
  <si>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</si>
  <si>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</si>
  <si>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</si>
  <si>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</si>
  <si>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</si>
  <si>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</si>
  <si>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</si>
  <si>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</si>
  <si>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</si>
  <si>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</si>
  <si>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</si>
  <si>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</si>
  <si>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</si>
  <si>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</si>
  <si>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</si>
  <si>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</si>
  <si>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</si>
  <si>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</si>
  <si>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</si>
  <si>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</si>
  <si>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</si>
  <si>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</si>
  <si>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</si>
  <si>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</si>
  <si>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</si>
  <si>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</si>
  <si>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</si>
  <si>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</si>
  <si>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</si>
  <si>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</si>
  <si>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</si>
  <si>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</si>
  <si>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</si>
  <si>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</si>
  <si>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</si>
  <si>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</si>
  <si>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</si>
  <si>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</si>
  <si>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</si>
  <si>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</si>
  <si>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</si>
  <si>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</si>
  <si>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</si>
  <si>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</si>
  <si>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</si>
  <si>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</si>
  <si>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</si>
  <si>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</si>
  <si>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</si>
  <si>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</si>
  <si>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</si>
  <si>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</si>
  <si>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</si>
  <si>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</si>
  <si>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</si>
  <si>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</si>
  <si>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</si>
  <si>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</si>
  <si>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</si>
  <si>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</si>
  <si>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</si>
  <si>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</si>
  <si>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</si>
  <si>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</si>
  <si>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</si>
  <si>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</si>
  <si>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</si>
  <si>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</si>
  <si>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</si>
  <si>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</si>
  <si>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</si>
  <si>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</si>
  <si>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</si>
  <si>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</si>
  <si>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</si>
  <si>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</si>
  <si>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</si>
  <si>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</si>
  <si>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</si>
  <si>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</si>
  <si>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</si>
  <si>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</si>
  <si>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</si>
  <si>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</si>
  <si>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</si>
  <si>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</si>
  <si>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</si>
  <si>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</si>
  <si>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</si>
  <si>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</si>
  <si>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</si>
  <si>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</si>
  <si>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</si>
  <si>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</si>
  <si>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</si>
  <si>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</si>
  <si>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</si>
  <si>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</si>
  <si>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</si>
  <si>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</si>
  <si>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</si>
  <si>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</si>
  <si>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</si>
  <si>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</si>
  <si>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</si>
  <si>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</si>
  <si>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</si>
  <si>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</si>
  <si>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</si>
  <si>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</si>
  <si>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</si>
  <si>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</si>
  <si>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</si>
  <si>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</si>
  <si>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</si>
  <si>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</si>
  <si>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</si>
  <si>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</si>
  <si>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</si>
  <si>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</si>
  <si>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</si>
  <si>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</si>
  <si>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</si>
  <si>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</si>
  <si>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</si>
  <si>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</si>
  <si>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</si>
  <si>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</si>
  <si>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</si>
  <si>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</si>
  <si>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</si>
  <si>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</si>
  <si>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</si>
  <si>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</si>
  <si>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</si>
  <si>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</si>
  <si>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</si>
  <si>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</si>
  <si>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</si>
  <si>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</si>
  <si>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</si>
  <si>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</si>
  <si>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</si>
  <si>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</si>
  <si>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</si>
  <si>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</si>
  <si>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</si>
  <si>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</si>
  <si>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</si>
  <si>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</si>
  <si>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</si>
  <si>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</si>
  <si>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</si>
  <si>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</si>
  <si>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</si>
  <si>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</si>
  <si>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</si>
  <si>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</si>
  <si>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</si>
  <si>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</si>
  <si>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</si>
  <si>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</si>
  <si>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</si>
  <si>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</si>
  <si>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</si>
  <si>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</si>
  <si>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</si>
  <si>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</si>
  <si>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</si>
  <si>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</si>
  <si>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</si>
  <si>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</si>
  <si>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</si>
  <si>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</si>
  <si>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</si>
  <si>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</si>
  <si>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</si>
  <si>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</si>
  <si>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</si>
  <si>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</si>
  <si>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</si>
  <si>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</si>
  <si>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</si>
  <si>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</si>
  <si>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</si>
  <si>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</si>
  <si>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</si>
  <si>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</si>
  <si>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</si>
  <si>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</si>
  <si>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</si>
  <si>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</si>
  <si>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</si>
  <si>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</si>
  <si>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</si>
  <si>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</si>
  <si>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</si>
  <si>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</si>
  <si>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</si>
  <si>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</si>
  <si>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</si>
  <si>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</si>
  <si>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</si>
  <si>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</si>
  <si>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</si>
  <si>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</si>
  <si>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</si>
  <si>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</si>
  <si>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</si>
  <si>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</si>
  <si>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</si>
  <si>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</si>
  <si>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</si>
  <si>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</si>
  <si>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</si>
  <si>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</si>
  <si>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</si>
  <si>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</si>
  <si>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</si>
  <si>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</si>
  <si>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</si>
  <si>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</si>
  <si>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</si>
  <si>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</si>
  <si>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</si>
  <si>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</si>
  <si>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</si>
  <si>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</si>
  <si>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</si>
  <si>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</si>
  <si>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</si>
  <si>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</si>
  <si>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</si>
  <si>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</si>
  <si>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</si>
  <si>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</si>
  <si>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</si>
  <si>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</si>
  <si>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</si>
  <si>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</si>
  <si>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</si>
  <si>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</si>
  <si>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</si>
  <si>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</si>
  <si>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</si>
  <si>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</si>
  <si>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</si>
  <si>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</si>
  <si>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</si>
  <si>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</si>
  <si>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</si>
  <si>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</si>
  <si>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</si>
  <si>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</si>
  <si>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</si>
  <si>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</si>
  <si>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</si>
  <si>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</si>
  <si>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</si>
  <si>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</si>
  <si>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</si>
  <si>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</si>
  <si>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</si>
  <si>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</si>
  <si>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</si>
  <si>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</si>
  <si>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</si>
  <si>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</si>
  <si>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</si>
  <si>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</si>
  <si>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</si>
  <si>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</si>
  <si>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</si>
  <si>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</si>
  <si>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</si>
  <si>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</si>
  <si>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</si>
  <si>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</si>
  <si>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</si>
  <si>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</si>
  <si>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</si>
  <si>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</si>
  <si>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</si>
  <si>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</si>
  <si>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</si>
  <si>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</si>
  <si>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</si>
  <si>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</si>
  <si>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</si>
  <si>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</si>
  <si>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</si>
  <si>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</si>
  <si>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</si>
  <si>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</si>
  <si>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</si>
  <si>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</si>
  <si>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</si>
  <si>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</si>
  <si>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</si>
  <si>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</si>
  <si>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</si>
  <si>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</si>
  <si>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</si>
  <si>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</si>
  <si>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</si>
  <si>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</si>
  <si>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</si>
  <si>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</si>
  <si>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</si>
  <si>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</si>
  <si>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</si>
  <si>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</si>
  <si>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</si>
  <si>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</si>
  <si>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</si>
  <si>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</si>
  <si>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</si>
  <si>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</si>
  <si>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</si>
  <si>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</si>
  <si>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</si>
  <si>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</si>
  <si>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</si>
  <si>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</si>
  <si>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</si>
  <si>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</si>
  <si>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</si>
  <si>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</si>
  <si>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</si>
  <si>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</si>
  <si>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</si>
  <si>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</si>
  <si>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</si>
  <si>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</si>
  <si>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</si>
  <si>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</si>
  <si>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</si>
  <si>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</si>
  <si>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</si>
  <si>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</si>
  <si>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</si>
  <si>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</si>
  <si>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</si>
  <si>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</si>
  <si>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</si>
  <si>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</si>
  <si>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</si>
  <si>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</si>
  <si>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</si>
  <si>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</si>
  <si>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</si>
  <si>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</si>
  <si>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</si>
  <si>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</si>
  <si>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</si>
  <si>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</si>
  <si>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</si>
  <si>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</si>
  <si>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</si>
  <si>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</si>
  <si>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</si>
  <si>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</si>
  <si>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</si>
  <si>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</si>
  <si>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</si>
  <si>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</si>
  <si>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</si>
  <si>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</si>
  <si>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</si>
  <si>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</si>
  <si>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</si>
  <si>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</si>
  <si>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</si>
  <si>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</si>
  <si>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</si>
  <si>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</si>
  <si>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</si>
  <si>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</si>
  <si>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</si>
  <si>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</si>
  <si>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</si>
  <si>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</si>
  <si>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</si>
  <si>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</si>
  <si>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</si>
  <si>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</si>
  <si>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</si>
  <si>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</si>
  <si>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</si>
  <si>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</si>
  <si>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</si>
  <si>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</si>
  <si>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</si>
  <si>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</si>
  <si>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</si>
  <si>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</si>
  <si>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</si>
  <si>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</si>
  <si>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</si>
  <si>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</si>
  <si>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</si>
  <si>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</si>
  <si>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</si>
  <si>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</si>
  <si>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</si>
  <si>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</si>
  <si>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</si>
  <si>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</si>
  <si>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</si>
  <si>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</si>
  <si>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</si>
  <si>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</si>
  <si>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</si>
  <si>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</si>
  <si>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</si>
  <si>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</si>
  <si>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</si>
  <si>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</si>
  <si>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</si>
  <si>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</si>
  <si>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</si>
  <si>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</si>
  <si>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</si>
  <si>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</si>
  <si>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</si>
  <si>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</si>
  <si>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</si>
  <si>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</si>
  <si>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</si>
  <si>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</si>
  <si>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</si>
  <si>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</si>
  <si>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</si>
  <si>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</si>
  <si>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</si>
  <si>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</si>
  <si>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</si>
  <si>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</si>
  <si>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</si>
  <si>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</si>
  <si>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</si>
  <si>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</si>
  <si>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</si>
  <si>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</si>
  <si>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</si>
  <si>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</si>
  <si>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</si>
  <si>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</si>
  <si>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</si>
  <si>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</si>
  <si>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</si>
  <si>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</si>
  <si>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</si>
  <si>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</si>
  <si>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</si>
  <si>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</si>
  <si>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</si>
  <si>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</si>
  <si>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</si>
  <si>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</si>
  <si>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</si>
  <si>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</si>
  <si>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</si>
  <si>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</si>
  <si>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</si>
  <si>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</si>
  <si>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</si>
  <si>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</si>
  <si>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</si>
  <si>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</si>
  <si>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</si>
  <si>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</si>
  <si>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</si>
  <si>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</si>
  <si>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</si>
  <si>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</si>
  <si>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</si>
  <si>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</si>
  <si>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</si>
  <si>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</si>
  <si>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</si>
  <si>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</si>
  <si>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</si>
  <si>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</si>
  <si>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</si>
  <si>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</si>
  <si>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</si>
  <si>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</si>
  <si>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</si>
  <si>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</si>
  <si>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</si>
  <si>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</si>
  <si>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</si>
  <si>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</si>
  <si>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</si>
  <si>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</si>
  <si>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</si>
  <si>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</si>
  <si>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</si>
  <si>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</si>
  <si>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</si>
  <si>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</si>
  <si>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</si>
  <si>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</si>
  <si>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</si>
  <si>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</si>
  <si>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</si>
  <si>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</si>
  <si>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</si>
  <si>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</si>
  <si>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</si>
  <si>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</si>
  <si>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</si>
  <si>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</si>
  <si>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</si>
  <si>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</si>
  <si>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</si>
  <si>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</si>
  <si>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</si>
  <si>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</si>
  <si>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</si>
  <si>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</si>
  <si>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</si>
  <si>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</si>
  <si>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</si>
  <si>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</si>
  <si>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</si>
  <si>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</si>
  <si>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</si>
  <si>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</si>
  <si>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</si>
  <si>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</si>
  <si>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</si>
  <si>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</si>
  <si>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</si>
  <si>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</si>
  <si>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</si>
  <si>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</si>
  <si>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</si>
  <si>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</si>
  <si>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</si>
  <si>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</si>
  <si>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</si>
  <si>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</si>
  <si>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</si>
  <si>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</si>
  <si>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</si>
  <si>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</si>
  <si>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</si>
  <si>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</si>
  <si>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</si>
  <si>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</si>
  <si>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</si>
  <si>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</si>
  <si>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</si>
  <si>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</si>
  <si>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</si>
  <si>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</si>
  <si>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</si>
  <si>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</si>
  <si>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</si>
  <si>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</si>
  <si>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</si>
  <si>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</si>
  <si>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</si>
  <si>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</si>
  <si>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</si>
  <si>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</si>
  <si>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</si>
  <si>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</si>
  <si>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</si>
  <si>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</si>
  <si>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</si>
  <si>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</si>
  <si>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</si>
  <si>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</si>
  <si>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</si>
  <si>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</si>
  <si>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</si>
  <si>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</si>
  <si>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</si>
  <si>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</si>
  <si>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</si>
  <si>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</si>
  <si>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</si>
  <si>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</si>
  <si>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</si>
  <si>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</si>
  <si>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</si>
  <si>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</si>
  <si>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</si>
  <si>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</si>
  <si>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</si>
  <si>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</si>
  <si>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</si>
  <si>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</si>
  <si>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</si>
  <si>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</si>
  <si>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</si>
  <si>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</si>
  <si>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</si>
  <si>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</si>
  <si>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</si>
  <si>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</si>
  <si>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</si>
  <si>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</si>
  <si>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</si>
  <si>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</si>
  <si>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</si>
  <si>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</si>
  <si>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</si>
  <si>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</si>
  <si>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</si>
  <si>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</si>
  <si>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</si>
  <si>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</si>
  <si>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</si>
  <si>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</si>
  <si>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</si>
  <si>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</si>
  <si>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</si>
  <si>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</si>
  <si>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</si>
  <si>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</si>
  <si>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</si>
  <si>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</si>
  <si>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</si>
  <si>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</si>
  <si>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</si>
  <si>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</si>
  <si>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</si>
  <si>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</si>
  <si>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</si>
  <si>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</si>
  <si>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</si>
  <si>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</si>
  <si>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</si>
  <si>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</si>
  <si>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</si>
  <si>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</si>
  <si>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</si>
  <si>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</si>
  <si>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</si>
  <si>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</si>
  <si>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</si>
  <si>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</si>
  <si>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</si>
  <si>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</si>
  <si>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</si>
  <si>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</si>
  <si>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</si>
  <si>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</si>
  <si>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</si>
  <si>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</si>
  <si>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</si>
  <si>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</si>
  <si>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</si>
  <si>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</si>
  <si>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</si>
  <si>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</si>
  <si>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</si>
  <si>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</si>
  <si>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</si>
  <si>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</si>
  <si>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</si>
  <si>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</si>
  <si>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</si>
  <si>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</si>
  <si>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</si>
  <si>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</si>
  <si>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</si>
  <si>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</si>
  <si>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</si>
  <si>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</si>
  <si>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</si>
  <si>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</si>
  <si>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</si>
  <si>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</si>
  <si>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</si>
  <si>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</si>
  <si>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</si>
  <si>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</si>
  <si>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</si>
  <si>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</si>
  <si>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</si>
  <si>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</si>
  <si>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</si>
  <si>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</si>
  <si>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</si>
  <si>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</si>
  <si>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</si>
  <si>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</si>
  <si>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</si>
  <si>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</si>
  <si>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</si>
  <si>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</si>
  <si>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</si>
  <si>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</si>
  <si>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</si>
  <si>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</si>
  <si>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</si>
  <si>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</si>
  <si>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</si>
  <si>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</si>
  <si>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</si>
  <si>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</si>
  <si>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</si>
  <si>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</si>
  <si>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</si>
  <si>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</si>
  <si>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</si>
  <si>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</si>
  <si>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</si>
  <si>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</si>
  <si>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</si>
  <si>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</si>
  <si>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</si>
  <si>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</si>
  <si>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</si>
  <si>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</si>
  <si>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</si>
  <si>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</si>
  <si>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</si>
  <si>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</si>
  <si>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</si>
  <si>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</si>
  <si>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</si>
  <si>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</si>
  <si>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</si>
  <si>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</si>
  <si>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</si>
  <si>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</si>
  <si>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</si>
  <si>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</si>
  <si>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</si>
  <si>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</si>
  <si>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</si>
  <si>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</si>
  <si>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</si>
  <si>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</si>
  <si>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</si>
  <si>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</si>
  <si>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</si>
  <si>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</si>
  <si>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</si>
  <si>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</si>
  <si>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</si>
  <si>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</si>
  <si>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</si>
  <si>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</si>
  <si>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</si>
  <si>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</si>
  <si>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</si>
  <si>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</si>
  <si>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</si>
  <si>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</si>
  <si>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</si>
  <si>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</si>
  <si>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</si>
  <si>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</si>
  <si>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</si>
  <si>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</si>
  <si>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</si>
  <si>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</si>
  <si>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</si>
  <si>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</si>
  <si>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</si>
  <si>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</si>
  <si>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</si>
  <si>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</si>
  <si>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</si>
  <si>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</si>
  <si>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</si>
  <si>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</si>
  <si>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</si>
  <si>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</si>
  <si>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</si>
  <si>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</si>
  <si>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</si>
  <si>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</si>
  <si>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</si>
  <si>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</si>
  <si>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</si>
  <si>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</si>
  <si>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</si>
  <si>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</si>
  <si>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</si>
  <si>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</si>
  <si>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</si>
  <si>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</si>
  <si>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</si>
  <si>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</si>
  <si>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</si>
  <si>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</si>
  <si>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</si>
  <si>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</si>
  <si>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</si>
  <si>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</si>
  <si>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</si>
  <si>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</si>
  <si>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</si>
  <si>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</si>
  <si>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</si>
  <si>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</si>
  <si>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</si>
  <si>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</si>
  <si>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</si>
  <si>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</si>
  <si>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</si>
  <si>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</si>
  <si>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</si>
  <si>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</si>
  <si>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</si>
  <si>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</si>
  <si>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</si>
  <si>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</si>
  <si>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</si>
  <si>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</si>
  <si>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</si>
  <si>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</si>
  <si>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</si>
  <si>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</si>
  <si>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</si>
  <si>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</si>
  <si>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</si>
  <si>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</si>
  <si>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</si>
  <si>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</si>
  <si>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</si>
  <si>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</si>
  <si>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</si>
  <si>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</si>
  <si>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</si>
  <si>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</si>
  <si>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</si>
  <si>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</si>
  <si>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</si>
  <si>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</si>
  <si>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</si>
  <si>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</si>
  <si>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</si>
  <si>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</si>
  <si>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</si>
  <si>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</si>
  <si>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</si>
  <si>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</si>
  <si>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</si>
  <si>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</si>
  <si>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</si>
  <si>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</si>
  <si>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</si>
  <si>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</si>
  <si>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</si>
  <si>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</si>
  <si>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</si>
  <si>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</si>
  <si>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</si>
  <si>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</si>
  <si>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</si>
  <si>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</si>
  <si>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</si>
  <si>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</si>
  <si>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</si>
  <si>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</si>
  <si>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</si>
  <si>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</si>
  <si>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</si>
  <si>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</si>
  <si>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</si>
  <si>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</si>
  <si>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</si>
  <si>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</si>
  <si>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</si>
  <si>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</si>
  <si>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</si>
  <si>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</si>
  <si>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</si>
  <si>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</si>
  <si>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</si>
  <si>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</si>
  <si>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</si>
  <si>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</si>
  <si>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</si>
  <si>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</si>
  <si>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</si>
  <si>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</si>
  <si>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</si>
  <si>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</si>
  <si>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</si>
  <si>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</si>
  <si>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</si>
  <si>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</si>
  <si>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</si>
  <si>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</si>
  <si>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</si>
  <si>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</si>
  <si>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</si>
  <si>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</si>
  <si>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</si>
  <si>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</si>
  <si>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</si>
  <si>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</si>
  <si>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</si>
  <si>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</si>
  <si>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</si>
  <si>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</si>
  <si>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</si>
  <si>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</si>
  <si>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</si>
  <si>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</si>
  <si>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</si>
  <si>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</si>
  <si>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</si>
  <si>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</si>
  <si>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</si>
  <si>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</si>
  <si>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</si>
  <si>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</si>
  <si>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</si>
  <si>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</si>
  <si>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</si>
  <si>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</si>
  <si>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</si>
  <si>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</si>
  <si>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</si>
  <si>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</si>
  <si>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</si>
  <si>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</si>
  <si>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</si>
  <si>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</si>
  <si>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</si>
  <si>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</si>
  <si>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</si>
  <si>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</si>
  <si>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</si>
  <si>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</si>
  <si>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</si>
  <si>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</si>
  <si>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</si>
  <si>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</si>
  <si>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</si>
  <si>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</si>
  <si>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</si>
  <si>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</si>
  <si>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</si>
  <si>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</si>
  <si>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</si>
  <si>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</si>
  <si>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</si>
  <si>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</si>
  <si>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</si>
  <si>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</si>
  <si>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</si>
  <si>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</si>
  <si>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</si>
  <si>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</si>
  <si>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</si>
  <si>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</si>
  <si>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</si>
  <si>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</si>
  <si>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</si>
  <si>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</si>
  <si>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</si>
  <si>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</si>
  <si>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</si>
  <si>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</si>
  <si>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</si>
  <si>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</si>
  <si>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</si>
  <si>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</si>
  <si>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</si>
  <si>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</si>
  <si>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</si>
  <si>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</si>
  <si>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</si>
  <si>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</si>
  <si>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</si>
  <si>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</si>
  <si>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</si>
  <si>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</si>
  <si>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</si>
  <si>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</si>
  <si>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</si>
  <si>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</si>
  <si>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</si>
  <si>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</si>
  <si>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</si>
  <si>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</si>
  <si>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</si>
  <si>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</si>
  <si>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</si>
  <si>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</si>
  <si>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</si>
  <si>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</si>
  <si>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</si>
  <si>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</si>
  <si>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</si>
  <si>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</si>
  <si>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</si>
  <si>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</si>
  <si>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</si>
  <si>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</si>
  <si>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</si>
  <si>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</si>
  <si>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</si>
  <si>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</si>
  <si>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</si>
  <si>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</si>
  <si>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</si>
  <si>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</si>
  <si>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</si>
  <si>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</si>
  <si>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</si>
  <si>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</si>
  <si>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</si>
  <si>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</si>
  <si>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</si>
  <si>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</si>
  <si>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</si>
  <si>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</si>
  <si>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</si>
  <si>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</si>
  <si>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</si>
  <si>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</si>
  <si>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</si>
  <si>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</si>
  <si>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</si>
  <si>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</si>
  <si>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</si>
  <si>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</si>
  <si>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</si>
  <si>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</si>
  <si>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</si>
  <si>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</si>
  <si>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</si>
  <si>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</si>
  <si>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</si>
  <si>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</si>
  <si>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</si>
  <si>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</si>
  <si>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</si>
  <si>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</si>
  <si>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</si>
  <si>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</si>
  <si>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</si>
  <si>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</si>
  <si>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</si>
  <si>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</si>
  <si>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</si>
  <si>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</si>
  <si>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</si>
  <si>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</si>
  <si>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</si>
  <si>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</si>
  <si>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</si>
  <si>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</si>
  <si>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</si>
  <si>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</si>
  <si>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</si>
  <si>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</si>
  <si>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</si>
  <si>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</si>
  <si>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</si>
  <si>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</si>
  <si>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</si>
  <si>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</si>
  <si>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</si>
  <si>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</si>
  <si>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</si>
  <si>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</si>
  <si>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</si>
  <si>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</si>
  <si>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</si>
  <si>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</si>
  <si>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</si>
  <si>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</si>
  <si>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</si>
  <si>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</si>
  <si>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</si>
  <si>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</si>
  <si>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</si>
  <si>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</si>
  <si>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</si>
  <si>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</si>
  <si>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</si>
  <si>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</si>
  <si>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</si>
  <si>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</si>
  <si>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</si>
  <si>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</si>
  <si>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</si>
  <si>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</si>
  <si>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</si>
  <si>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</si>
  <si>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</si>
  <si>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</si>
  <si>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</si>
  <si>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</si>
  <si>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</si>
  <si>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</si>
  <si>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</si>
  <si>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</si>
  <si>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</si>
  <si>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</si>
  <si>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</si>
  <si>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</si>
  <si>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</si>
  <si>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</si>
  <si>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</si>
  <si>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</si>
  <si>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</si>
  <si>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</si>
  <si>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</si>
  <si>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</si>
  <si>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</si>
  <si>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</si>
  <si>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</si>
  <si>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</si>
  <si>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</si>
  <si>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</si>
  <si>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</si>
  <si>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</si>
  <si>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</si>
  <si>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</si>
  <si>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</si>
  <si>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</si>
  <si>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</si>
  <si>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</si>
  <si>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</si>
  <si>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</si>
  <si>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</si>
  <si>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</si>
  <si>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</si>
  <si>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</si>
  <si>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</si>
  <si>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</si>
  <si>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</si>
  <si>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</si>
  <si>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</si>
  <si>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</si>
  <si>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</si>
  <si>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</si>
  <si>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</si>
  <si>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</si>
  <si>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</si>
  <si>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</si>
  <si>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</si>
  <si>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</si>
  <si>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</si>
  <si>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</si>
  <si>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</si>
  <si>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</si>
  <si>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</si>
  <si>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</si>
  <si>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</si>
  <si>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</si>
  <si>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</si>
  <si>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</si>
  <si>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</si>
  <si>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</si>
  <si>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</si>
  <si>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</si>
  <si>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</si>
  <si>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</si>
  <si>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</si>
  <si>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</si>
  <si>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</si>
  <si>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</si>
  <si>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</si>
  <si>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</si>
  <si>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</si>
  <si>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</si>
  <si>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</si>
  <si>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</si>
  <si>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</si>
  <si>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</si>
  <si>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</si>
  <si>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</si>
  <si>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</si>
  <si>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</si>
  <si>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</si>
  <si>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</si>
  <si>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</si>
  <si>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</si>
  <si>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</si>
  <si>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</si>
  <si>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</si>
  <si>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</si>
  <si>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</si>
  <si>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</si>
  <si>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</si>
  <si>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</si>
  <si>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</si>
  <si>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</si>
  <si>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</si>
  <si>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</si>
  <si>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</si>
  <si>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</si>
  <si>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</si>
  <si>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</si>
  <si>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</si>
  <si>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</si>
  <si>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</si>
  <si>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</si>
  <si>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</si>
  <si>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</si>
  <si>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</si>
  <si>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</si>
  <si>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</si>
  <si>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</si>
  <si>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</si>
  <si>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</si>
  <si>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</si>
  <si>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</si>
  <si>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</si>
  <si>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</si>
  <si>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</si>
  <si>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</si>
  <si>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</si>
  <si>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</si>
  <si>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</si>
  <si>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</si>
  <si>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</si>
  <si>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</si>
  <si>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</si>
  <si>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</si>
  <si>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</si>
  <si>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</si>
  <si>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</si>
  <si>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</si>
  <si>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</si>
  <si>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</si>
  <si>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</si>
  <si>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</si>
  <si>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</si>
  <si>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</si>
  <si>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</si>
  <si>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</si>
  <si>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</si>
  <si>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</si>
  <si>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</si>
  <si>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</si>
  <si>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</si>
  <si>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</si>
  <si>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</si>
  <si>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</si>
  <si>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</si>
  <si>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</si>
  <si>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</si>
  <si>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</si>
  <si>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</si>
  <si>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</si>
  <si>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</si>
  <si>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</si>
  <si>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</si>
  <si>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</si>
  <si>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</si>
  <si>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</si>
  <si>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</si>
  <si>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</si>
  <si>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</si>
  <si>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</si>
  <si>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</si>
  <si>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</si>
  <si>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</si>
  <si>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</si>
  <si>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</si>
  <si>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</si>
  <si>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</si>
  <si>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</si>
  <si>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</si>
  <si>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</si>
  <si>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</si>
  <si>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</si>
  <si>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</si>
  <si>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</si>
  <si>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</si>
  <si>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</si>
  <si>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</si>
  <si>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</si>
  <si>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</si>
  <si>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</si>
  <si>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</si>
  <si>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</si>
  <si>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</si>
  <si>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</si>
  <si>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</si>
  <si>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</si>
  <si>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</si>
  <si>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</si>
  <si>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</si>
  <si>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</si>
  <si>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</si>
  <si>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</si>
  <si>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</si>
  <si>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</si>
  <si>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</si>
  <si>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</si>
  <si>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</si>
  <si>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</si>
  <si>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</si>
  <si>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</si>
  <si>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</si>
  <si>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</si>
  <si>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</si>
  <si>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</si>
  <si>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</si>
  <si>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</si>
  <si>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</si>
  <si>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</si>
  <si>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</si>
  <si>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</si>
  <si>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</si>
  <si>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</si>
  <si>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</si>
  <si>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</si>
  <si>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</si>
  <si>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</si>
  <si>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</si>
  <si>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</si>
  <si>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</si>
  <si>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</si>
  <si>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</si>
  <si>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</si>
  <si>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</si>
  <si>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</si>
  <si>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</si>
  <si>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</si>
  <si>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</si>
  <si>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</si>
  <si>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</si>
  <si>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</si>
  <si>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</si>
  <si>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</si>
  <si>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</si>
  <si>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</si>
  <si>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</si>
  <si>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</si>
  <si>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</si>
  <si>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</si>
  <si>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</si>
  <si>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</si>
  <si>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</si>
  <si>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</si>
  <si>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</si>
  <si>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</si>
  <si>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</si>
  <si>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</si>
  <si>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</si>
  <si>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</si>
  <si>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</si>
  <si>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</si>
  <si>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</si>
  <si>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</si>
  <si>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</si>
  <si>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</si>
  <si>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</si>
  <si>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</si>
  <si>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</si>
  <si>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</si>
  <si>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</si>
  <si>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</si>
  <si>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</si>
  <si>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</si>
  <si>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</si>
  <si>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</si>
  <si>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</si>
  <si>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</si>
  <si>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</si>
  <si>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</si>
  <si>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</si>
  <si>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</si>
  <si>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</si>
  <si>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</si>
  <si>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</si>
  <si>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</si>
  <si>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</si>
  <si>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</si>
  <si>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</si>
  <si>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</si>
  <si>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</si>
  <si>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</si>
  <si>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</si>
  <si>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</si>
  <si>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</si>
  <si>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</si>
  <si>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</si>
  <si>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</si>
  <si>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</si>
  <si>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</si>
  <si>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</si>
  <si>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</si>
  <si>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</si>
  <si>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</si>
  <si>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</si>
  <si>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</si>
  <si>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</si>
  <si>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</si>
  <si>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</si>
  <si>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</si>
  <si>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</si>
  <si>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</si>
  <si>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</si>
  <si>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</si>
  <si>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</si>
  <si>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</si>
  <si>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</si>
  <si>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</si>
  <si>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</si>
  <si>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</si>
  <si>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</si>
  <si>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</si>
  <si>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</si>
  <si>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</si>
  <si>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</si>
  <si>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</si>
  <si>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</si>
  <si>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</si>
  <si>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</si>
  <si>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</si>
  <si>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</si>
  <si>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</si>
  <si>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</si>
  <si>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</si>
  <si>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</si>
  <si>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</si>
  <si>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</si>
  <si>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</si>
  <si>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</si>
  <si>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</si>
  <si>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</si>
  <si>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</si>
  <si>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</si>
  <si>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</si>
  <si>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</si>
  <si>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</si>
  <si>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</si>
  <si>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</si>
  <si>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</si>
  <si>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</si>
  <si>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</si>
  <si>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</si>
  <si>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</si>
  <si>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</si>
  <si>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</si>
  <si>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</si>
  <si>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</si>
  <si>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</si>
  <si>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</si>
  <si>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</si>
  <si>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</si>
  <si>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</si>
  <si>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</si>
  <si>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</si>
  <si>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</si>
  <si>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</si>
  <si>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</si>
  <si>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</si>
  <si>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</si>
  <si>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</si>
  <si>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</si>
  <si>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</si>
  <si>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</si>
  <si>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</si>
  <si>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</si>
  <si>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</si>
  <si>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</si>
  <si>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</si>
  <si>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</si>
  <si>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</si>
  <si>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</si>
  <si>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</si>
  <si>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</si>
  <si>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</si>
  <si>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</si>
  <si>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</si>
  <si>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</si>
  <si>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</si>
  <si>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</si>
  <si>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</si>
  <si>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</si>
  <si>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</si>
  <si>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</si>
  <si>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</si>
  <si>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</si>
  <si>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</si>
  <si>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</si>
  <si>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</si>
  <si>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</si>
  <si>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</si>
  <si>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</si>
  <si>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</si>
  <si>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</si>
  <si>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</si>
  <si>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</si>
  <si>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</si>
  <si>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</si>
  <si>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</si>
  <si>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</si>
  <si>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</si>
  <si>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</si>
  <si>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</si>
  <si>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</si>
  <si>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</si>
  <si>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</si>
  <si>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</si>
  <si>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</si>
  <si>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</si>
  <si>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</si>
  <si>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</si>
  <si>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</si>
  <si>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</si>
  <si>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</si>
  <si>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</si>
  <si>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</si>
  <si>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</si>
  <si>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</si>
  <si>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</si>
  <si>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</si>
  <si>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</si>
  <si>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</si>
  <si>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</si>
  <si>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</si>
  <si>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</si>
  <si>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</si>
  <si>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</si>
  <si>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</si>
  <si>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</si>
  <si>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</si>
  <si>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</si>
  <si>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</si>
  <si>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</si>
  <si>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</si>
  <si>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</si>
  <si>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</si>
  <si>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</si>
  <si>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</si>
  <si>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</si>
  <si>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</si>
  <si>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</si>
  <si>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</si>
  <si>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</si>
  <si>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</si>
  <si>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</si>
  <si>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</si>
  <si>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</si>
  <si>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</si>
  <si>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</si>
  <si>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</si>
  <si>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</si>
  <si>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</si>
  <si>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</si>
  <si>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</si>
  <si>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</si>
  <si>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</si>
  <si>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</si>
  <si>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</si>
  <si>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</si>
  <si>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</si>
  <si>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</si>
  <si>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</si>
  <si>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</si>
  <si>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</si>
  <si>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</si>
  <si>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</si>
  <si>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</si>
  <si>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</si>
  <si>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</si>
  <si>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</si>
  <si>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</si>
  <si>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</si>
  <si>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</si>
  <si>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</si>
  <si>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PCM-20251125-00000830</t>
  </si>
  <si>
    <t xml:space="preserve">2025-11-25 10:17:55
</t>
  </si>
  <si>
    <t xml:space="preserve">Restored by PG </t>
  </si>
  <si>
    <t>PCM-20251125-00000901</t>
  </si>
  <si>
    <t xml:space="preserve">2025-11-25 10:54:37
</t>
  </si>
  <si>
    <t xml:space="preserve">at site </t>
  </si>
  <si>
    <t xml:space="preserve"> no pcm </t>
  </si>
  <si>
    <t>ryd0933</t>
  </si>
  <si>
    <t xml:space="preserve">2025-11-25 11:14:29
</t>
  </si>
  <si>
    <t>PCM-20251125-00001006</t>
  </si>
  <si>
    <t>afl0223</t>
  </si>
  <si>
    <t xml:space="preserve">2025-11-25 11:53:36
</t>
  </si>
  <si>
    <t>80 MIN</t>
  </si>
  <si>
    <t xml:space="preserve"> PCM-20250215-00000830 </t>
  </si>
  <si>
    <t>LTE site still down and  site located in aramco area access issue need special permission</t>
  </si>
  <si>
    <t>NO PCM</t>
  </si>
  <si>
    <t>90 m</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</si>
  <si>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</si>
  <si>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</si>
  <si>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</si>
  <si>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</si>
  <si>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</si>
  <si>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</si>
  <si>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</si>
  <si>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</si>
  <si>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</si>
  <si>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</si>
  <si>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Team found power cable from GEN to MDB vandalism</t>
  </si>
  <si>
    <t>PCM-20251125-00000708</t>
  </si>
  <si>
    <t>Sceco NA and site located in main road and not applicable for PG</t>
  </si>
  <si>
    <t>PCM-20251125-00000931</t>
  </si>
  <si>
    <t xml:space="preserve">Scattered sites HAJ0391 &amp; HAJ0228 / EM team at site HAJ0391 </t>
  </si>
  <si>
    <t>PCM-20251125-00000988</t>
  </si>
  <si>
    <t>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</si>
</sst>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0" dataDxfId="169" headerRowBorderDxfId="167" tableBorderDxfId="168" totalsRowBorderDxfId="166">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4" totalsRowShown="0" headerRowDxfId="153" dataDxfId="152" headerRowBorderDxfId="150" tableBorderDxfId="151" totalsRowBorderDxfId="149">
  <autoFilter ref="A1:CJ1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2" totalsRowShown="0" headerRowDxfId="44" dataDxfId="43" headerRowBorderDxfId="41" tableBorderDxfId="42" totalsRowBorderDxfId="40">
  <autoFilter ref="A1:L3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7" dataDxfId="26" headerRowBorderDxfId="24" tableBorderDxfId="25">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323.56160254629503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45986.510028472221</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45986.510028472221</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45986.510028472221</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45986.510028472221</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45986.510028472221</v>
      </c>
      <c r="H7" s="131"/>
      <c r="I7" s="129" t="str">
        <f>IFERROR(VLOOKUP(D7,DB!A:F,6,0),"")</f>
        <v/>
      </c>
      <c r="J7" s="129" t="str">
        <f>IFERROR(VLOOKUP(D7,DB!A:G,7,0),"")</f>
        <v/>
      </c>
      <c r="K7" s="133"/>
      <c r="L7" s="134" t="str">
        <f>IFERROR(VLOOKUP(D7,DB!A:I,9,0),"")</f>
        <v/>
      </c>
    </row>
    <row r="8" spans="1:15" s="64" customFormat="1" ht="15" customHeight="1">
      <c r="A8" s="152"/>
      <c r="B8" s="151" t="str">
        <f>IFERROR(VLOOKUP(D8,DB!A:K,11,0),"")</f>
        <v/>
      </c>
      <c r="C8" s="151"/>
      <c r="D8" s="59"/>
      <c r="E8" s="150"/>
      <c r="F8" s="149"/>
      <c r="G8" s="148">
        <f ca="1">IFERROR(NOW()-F8,"-")</f>
        <v>45986.510028472221</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45986.510028472221</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45986.510028472221</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45986.510028472221</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45986.510028472221</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45986.510028472221</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45986.510028472221</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45986.510028472221</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45986.510028472221</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45986.510028472221</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45986.510028472221</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45986.510028472221</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45986.510028472221</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45986.510028472221</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45986.510028472221</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45986.510028472221</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45986.510028472221</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45986.510028472221</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45986.510028472221</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45986.510028472221</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45986.510028472221</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45986.510028472221</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45986.510028472221</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45986.510028472221</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45986.510028472221</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45986.510028472221</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45986.510028472221</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45986.510028472221</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45986.510028472221</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45986.510028472221</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45986.510028472221</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45986.510028472221</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45986.510028472221</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45986.510028472221</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45986.510028472221</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45986.510028472221</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45986.510028472221</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45986.510028472221</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45986.510028472221</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45986.510028472221</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45986.510028472221</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45986.510028472221</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45986.510028472221</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45986.510028472221</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45986.510028472221</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45986.510028472221</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45986.510028472221</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45986.510028472221</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45986.510028472221</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45986.510028472221</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45986.510028472221</v>
      </c>
      <c r="H58" s="149"/>
      <c r="I58" s="151" t="str">
        <f>IFERROR(VLOOKUP(D58,DB!A:F,6,0),"")</f>
        <v/>
      </c>
      <c r="J58" s="151" t="str">
        <f>IFERROR(VLOOKUP(D58,DB!A:G,7,0),"")</f>
        <v/>
      </c>
      <c r="K58" s="147"/>
      <c r="L58" s="146" t="str">
        <f>IFERROR(VLOOKUP(D58,DB!A:I,9,0),"")</f>
        <v/>
      </c>
    </row>
    <row r="59" spans="1:12" s="64" customFormat="1" ht="15" customHeight="1">
      <c r="A59" s="152"/>
      <c r="B59" s="151" t="str">
        <f>IFERROR(VLOOKUP(D59,DB!A:K,11,0),"")</f>
        <v/>
      </c>
      <c r="C59" s="151"/>
      <c r="D59" s="59"/>
      <c r="E59" s="150"/>
      <c r="F59" s="149"/>
      <c r="G59" s="148">
        <f ca="1">IFERROR(NOW()-F59,"-")</f>
        <v>45986.510028472221</v>
      </c>
      <c r="H59" s="149"/>
      <c r="I59" s="151" t="str">
        <f>IFERROR(VLOOKUP(D59,DB!A:F,6,0),"")</f>
        <v/>
      </c>
      <c r="J59" s="151" t="str">
        <f>IFERROR(VLOOKUP(D59,DB!A:G,7,0),"")</f>
        <v/>
      </c>
      <c r="K59" s="147"/>
      <c r="L59" s="146" t="str">
        <f>IFERROR(VLOOKUP(D59,DB!A:I,9,0),"")</f>
        <v/>
      </c>
    </row>
    <row r="60" spans="1:12" s="64" customFormat="1" ht="15" customHeight="1">
      <c r="A60" s="152"/>
      <c r="B60" s="151" t="str">
        <f>IFERROR(VLOOKUP(D60,DB!A:K,11,0),"")</f>
        <v/>
      </c>
      <c r="C60" s="151"/>
      <c r="D60" s="59"/>
      <c r="E60" s="150"/>
      <c r="F60" s="149"/>
      <c r="G60" s="148">
        <f ca="1">IFERROR(NOW()-F60,"-")</f>
        <v>45986.510028472221</v>
      </c>
      <c r="H60" s="149"/>
      <c r="I60" s="151" t="str">
        <f>IFERROR(VLOOKUP(D60,DB!A:F,6,0),"")</f>
        <v/>
      </c>
      <c r="J60" s="151" t="str">
        <f>IFERROR(VLOOKUP(D60,DB!A:G,7,0),"")</f>
        <v/>
      </c>
      <c r="K60" s="147"/>
      <c r="L60" s="146" t="str">
        <f>IFERROR(VLOOKUP(D60,DB!A:I,9,0),"")</f>
        <v/>
      </c>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row r="64" spans="1:12" s="64" customFormat="1" ht="15" customHeight="1">
      <c r="F64" s="145"/>
      <c r="G64" s="144"/>
      <c r="H64" s="145"/>
      <c r="K64" s="143"/>
    </row>
    <row r="65" spans="6:11" s="64" customFormat="1" ht="15" customHeight="1">
      <c r="F65" s="145"/>
      <c r="G65" s="144"/>
      <c r="H65" s="145"/>
      <c r="K65" s="143"/>
    </row>
  </sheetData>
  <customSheetViews>
    <customSheetView guid="{F6042A99-DD27-4453-835D-0834D95730CC}" filter="1" showAutoFilter="1">
      <pageMargins left="0" right="0" top="0" bottom="0" header="0" footer="0"/>
      <autoFilter ref="B1:M1" xr:uid="{C9CBD0D9-CBEF-4F45-888B-4A80049E4AED}"/>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4"/>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161.5101905092597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2.1226094907397055</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24781</v>
      </c>
      <c r="E5" s="102" t="s">
        <v>39021</v>
      </c>
      <c r="F5" s="142">
        <v>45986.434155092589</v>
      </c>
      <c r="G5" s="104">
        <f ca="1">IFERROR(NOW()-F5,"-")</f>
        <v>7.5873379631957505E-2</v>
      </c>
      <c r="H5" s="142" t="s">
        <v>39108</v>
      </c>
      <c r="I5" s="18" t="str">
        <f>IFERROR(VLOOKUP(D5,DB!A:F,6,0),"")</f>
        <v>SCECO</v>
      </c>
      <c r="J5" s="18" t="str">
        <f>IFERROR(VLOOKUP(D5,DB!A:G,7,0),"")</f>
        <v>Dead</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39110</v>
      </c>
      <c r="B6" s="18" t="str">
        <f>IFERROR(VLOOKUP(D6,DB!A:K,11,0),"")</f>
        <v>R2</v>
      </c>
      <c r="C6" s="18">
        <v>1</v>
      </c>
      <c r="D6" s="18" t="s">
        <v>27495</v>
      </c>
      <c r="E6" s="102" t="s">
        <v>39100</v>
      </c>
      <c r="F6" s="103">
        <v>45986.460532407407</v>
      </c>
      <c r="G6" s="104">
        <f ca="1">IFERROR(NOW()-F6,"-")</f>
        <v>4.9496064813865814E-2</v>
      </c>
      <c r="H6" s="142" t="s">
        <v>39111</v>
      </c>
      <c r="I6" s="18" t="str">
        <f>IFERROR(VLOOKUP(D6,DB!A:F,6,0),"")</f>
        <v>Generator-SG</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39113</v>
      </c>
      <c r="B7" s="18" t="str">
        <f>IFERROR(VLOOKUP(D7,DB!A:K,11,0),"")</f>
        <v>R2</v>
      </c>
      <c r="C7" s="18">
        <v>1</v>
      </c>
      <c r="D7" s="18" t="s">
        <v>39114</v>
      </c>
      <c r="E7" s="102" t="s">
        <v>39021</v>
      </c>
      <c r="F7" s="103"/>
      <c r="G7" s="104">
        <f ca="1">IFERROR(NOW()-F7,"-")</f>
        <v>45986.510028472221</v>
      </c>
      <c r="H7" s="142" t="s">
        <v>39115</v>
      </c>
      <c r="I7" s="18" t="str">
        <f>IFERROR(VLOOKUP(D7,DB!A:F,6,0),"")</f>
        <v>Generator-SG</v>
      </c>
      <c r="J7" s="18" t="str">
        <f>IFERROR(VLOOKUP(D7,DB!A:G,7,0),"")</f>
        <v>In progress+Vandalized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39116</v>
      </c>
      <c r="B8" s="18" t="str">
        <f>IFERROR(VLOOKUP(D8,DB!A:K,11,0),"")</f>
        <v>R2</v>
      </c>
      <c r="C8" s="18">
        <v>1</v>
      </c>
      <c r="D8" s="18" t="s">
        <v>39117</v>
      </c>
      <c r="E8" s="102" t="s">
        <v>39021</v>
      </c>
      <c r="F8" s="103">
        <v>45986.501504629632</v>
      </c>
      <c r="G8" s="104">
        <f ca="1">IFERROR(NOW()-F8,"-")</f>
        <v>8.523842589056585E-3</v>
      </c>
      <c r="H8" s="142" t="s">
        <v>39118</v>
      </c>
      <c r="I8" s="18" t="str">
        <f>IFERROR(VLOOKUP(D8,DB!A:F,6,0),"")</f>
        <v>Power cube</v>
      </c>
      <c r="J8" s="18" t="str">
        <f>IFERROR(VLOOKUP(D8,DB!A:G,7,0),"")</f>
        <v>Good</v>
      </c>
      <c r="K8" s="19" t="s">
        <v>39119</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45986.510028472221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45986.510028472221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45986.510028472221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45986.510028472221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45986.510028472221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45986.510028472221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45986.510028472221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45986.510028472221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45986.510028472221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45986.510028472221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45986.510028472221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45986.510028472221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45986.510028472221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45986.510028472221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45986.510028472221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45986.510028472221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45986.510028472221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45986.510028472221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45986.510028472221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45986.510028472221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45986.510028472221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45986.510028472221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45986.510028472221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45986.510028472221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45986.510028472221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45986.510028472221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45986.510028472221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45986.510028472221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45986.510028472221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45986.510028472221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45986.510028472221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45986.510028472221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45986.510028472221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45986.510028472221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45986.510028472221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45986.510028472221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45986.510028472221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45986.510028472221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45986.510028472221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45986.510028472221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45986.510028472221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45986.510028472221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45986.510028472221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45986.510028472221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45986.510028472221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45986.510028472221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45986.510028472221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45986.510028472221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45986.510028472221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45986.510028472221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45986.510028472221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45986.510028472221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45986.510028472221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45986.510028472221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45986.510028472221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45986.510028472221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45986.510028472221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45986.510028472221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45986.510028472221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45986.510028472221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45986.510028472221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45986.510028472221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45986.510028472221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45986.510028472221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45986.510028472221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45986.510028472221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45986.510028472221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45986.510028472221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45986.510028472221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45986.510028472221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45986.510028472221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45986.510028472221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45986.510028472221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45986.510028472221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45986.510028472221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45986.510028472221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45986.510028472221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45986.510028472221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45986.510028472221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45986.510028472221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45986.510028472221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45986.510028472221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45986.510028472221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45986.510028472221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45986.510028472221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45986.510028472221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45986.510028472221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45986.510028472221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45986.510028472221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45986.510028472221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45986.510028472221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45986.510028472221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45986.510028472221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45986.510028472221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45986.510028472221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45986.510028472221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45986.510028472221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45986.510028472221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45986.510028472221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45986.510028472221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45986.510028472221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45986.510028472221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45986.510028472221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45986.510028472221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45986.510028472221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45986.510028472221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45986.510028472221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45986.510028472221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45986.510028472221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45986.510028472221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45986.510028472221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45986.510028472221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45986.510028472221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45986.510028472221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45986.510028472221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45986.510028472221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1" sqref="D11: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45986.510028472221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45986.510028472221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45986.510028472221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45986.510028472221</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45986.510028472221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45986.510028472221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45986.510028472221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45986.510028472221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45986.510028472221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45986.510028472221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45986.510028472221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45986.510028472221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45986.510028472221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45986.510028472221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45986.510028472221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45986.510028472221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45986.510028472221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45986.510028472221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45986.510028472221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45986.510028472221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45986.510028472221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45986.510028472221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45986.510028472221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45986.510028472221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45986.510028472221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45986.510028472221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45986.510028472221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45986.510028472221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45986.510028472221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45986.510028472221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45986.510028472221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45986.510028472221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45986.510028472221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45986.510028472221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45986.510028472221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45986.510028472221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45986.510028472221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45986.510028472221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45986.510028472221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45986.510028472221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45986.510028472221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45986.510028472221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45986.510028472221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45986.510028472221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45986.510028472221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45986.510028472221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45986.510028472221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45986.510028472221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45986.510028472221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45986.510028472221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45986.510028472221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45986.510028472221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45986.510028472221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45986.510028472221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45986.510028472221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45986.510028472221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45986.510028472221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45986.510028472221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45986.510028472221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45986.510028472221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45986.510028472221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45986.510028472221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45986.510028472221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45986.510028472221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45986.510028472221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45986.510028472221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45986.510028472221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45986.510028472221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45986.510028472221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45986.510028472221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45986.510028472221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45986.510028472221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45986.510028472221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45986.510028472221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45986.510028472221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45986.510028472221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45986.510028472221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45986.510028472221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45986.510028472221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45986.510028472221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45986.510028472221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45986.510028472221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45986.510028472221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45986.510028472221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45986.510028472221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45986.510028472221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45986.510028472221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45986.510028472221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45986.510028472221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45986.510028472221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45986.510028472221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45986.510028472221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45986.510028472221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45986.510028472221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45986.510028472221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45986.510028472221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45986.510028472221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45986.510028472221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45986.510028472221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45986.510028472221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45986.510028472221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45986.510028472221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45986.510028472221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45986.510028472221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45986.510028472221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45986.510028472221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45986.510028472221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45986.510028472221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45986.510028472221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45986.510028472221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45986.510028472221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45986.510028472221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45986.510028472221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45986.510028472221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45986.510028472221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45986.510028472221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45986.510028472221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45986.510028472221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45986.510028472221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45986.510028472221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45986.510028472221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45986.510028472221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45986.510028472221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45986.510028472221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45986.510028472221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45986.510028472221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45986.510028472221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45986.510028472221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45986.510028472221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45986.510028472221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45986.510028472221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45986.510028472221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45986.510028472221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45986.510028472221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45986.510028472221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45986.510028472221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45986.510028472221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45986.510028472221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45986.510028472221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45986.510028472221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45986.510028472221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45986.510028472221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45986.510028472221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45986.510028472221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45986.510028472221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45986.510028472221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45986.510028472221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45986.510028472221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45986.510028472221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45986.510028472221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45986.510028472221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45986.510028472221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45986.510028472221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45986.510028472221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45986.510028472221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45986.510028472221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45986.510028472221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45986.510028472221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45986.510028472221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45986.510028472221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45986.510028472221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45986.510028472221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45986.510028472221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45986.510028472221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45986.510028472221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45986.510028472221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45986.510028472221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45986.510028472221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45986.510028472221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45986.510028472221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45986.510028472221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45986.510028472221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45986.510028472221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45986.510028472221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45986.510028472221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45986.510028472221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45986.510028472221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45986.510028472221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45986.510028472221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45986.510028472221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45986.510028472221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45986.510028472221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45986.510028472221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45986.510028472221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45986.510028472221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45986.510028472221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45986.510028472221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45986.510028472221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45986.510028472221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45986.510028472221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45986.510028472221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45986.510028472221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45986.510028472221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45986.510028472221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45986.510028472221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45986.510028472221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45986.510028472221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45986.510028472221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45986.510028472221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45986.510028472221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45986.510028472221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45986.510028472221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45986.510028472221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45986.510028472221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45986.510028472221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45986.510028472221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45986.510028472221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45986.510028472221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45986.510028472221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45986.510028472221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45986.510028472221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45986.510028472221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45986.510028472221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45986.510028472221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45986.510028472221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45986.510028472221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45986.510028472221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45986.510028472221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45986.510028472221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45986.510028472221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45986.510028472221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45986.510028472221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45986.510028472221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45986.510028472221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45986.510028472221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45986.510028472221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45986.510028472221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45986.510028472221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45986.510028472221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45986.510028472221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45986.510028472221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45986.510028472221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45986.510028472221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45986.510028472221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45986.510028472221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45986.510028472221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45986.510028472221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45986.510028472221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45986.510028472221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45986.510028472221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45986.510028472221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45986.510028472221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45986.510028472221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45986.510028472221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45986.510028472221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45986.510028472221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45986.510028472221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45986.510028472221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45986.510028472221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45986.510028472221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45986.510028472221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45986.510028472221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45986.510028472221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45986.510028472221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45986.510028472221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45986.510028472221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45986.510028472221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45986.510028472221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45986.510028472221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45986.510028472221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45986.510028472221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45986.510028472221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45986.510028472221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45986.510028472221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45986.510028472221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45986.510028472221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45986.510028472221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45986.510028472221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45986.510028472221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45986.510028472221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45986.510028472221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45986.510028472221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45986.510028472221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45986.510028472221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45986.510028472221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45986.510028472221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45986.510028472221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45986.510028472221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45986.510028472221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45986.510028472221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45986.510028472221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45986.510028472221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45986.510028472221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45986.510028472221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45986.510028472221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45986.510028472221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45986.510028472221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45986.510028472221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45986.510028472221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45986.510028472221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45986.510028472221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45986.510028472221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45986.510028472221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45986.510028472221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45986.510028472221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45986.510028472221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45986.510028472221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45986.510028472221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45986.510028472221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45986.510028472221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45986.510028472221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45986.510028472221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45986.510028472221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45986.510028472221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45986.510028472221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45986.510028472221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45986.510028472221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45986.510028472221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45986.510028472221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45986.510028472221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45986.510028472221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45986.510028472221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45986.510028472221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45986.510028472221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45986.510028472221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45986.510028472221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45986.510028472221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45986.510028472221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45986.510028472221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45986.510028472221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45986.510028472221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45986.510028472221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45986.510028472221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45986.510028472221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45986.510028472221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45986.510028472221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45986.510028472221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45986.510028472221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45986.510028472221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45986.510028472221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45986.510028472221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45986.510028472221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45986.510028472221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45986.510028472221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45986.510028472221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45986.510028472221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45986.510028472221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45986.510028472221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45986.510028472221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45986.510028472221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45986.510028472221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45986.510028472221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45986.510028472221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45986.510028472221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45986.510028472221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45986.510028472221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45986.510028472221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45986.510028472221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45986.510028472221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45986.510028472221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45986.510028472221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45986.510028472221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45986.510028472221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45986.510028472221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45986.510028472221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45986.510028472221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45986.510028472221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45986.510028472221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45986.510028472221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45986.510028472221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45986.510028472221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45986.510028472221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45986.510028472221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45986.510028472221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45986.510028472221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45986.510028472221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45986.510028472221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45986.510028472221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45986.510028472221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45986.510028472221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45986.510028472221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45986.510028472221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45986.510028472221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45986.510028472221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45986.510028472221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45986.510028472221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45986.510028472221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45986.510028472221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45986.510028472221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45986.510028472221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45986.510028472221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45986.510028472221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45986.510028472221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45986.510028472221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45986.510028472221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45986.510028472221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45986.510028472221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45986.510028472221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45986.510028472221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45986.510028472221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45986.510028472221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45986.510028472221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45986.510028472221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45986.510028472221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45986.510028472221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45986.510028472221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45986.510028472221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45986.510028472221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45986.510028472221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45986.510028472221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45986.510028472221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45986.510028472221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45986.510028472221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45986.510028472221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45986.510028472221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45986.510028472221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45986.510028472221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45986.510028472221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45986.510028472221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45986.510028472221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45986.510028472221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45986.510028472221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45986.510028472221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45986.510028472221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45986.510028472221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45986.510028472221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45986.510028472221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45986.510028472221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45986.510028472221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45986.510028472221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45986.510028472221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45986.510028472221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45986.510028472221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45986.510028472221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45986.510028472221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45986.510028472221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45986.510028472221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45986.510028472221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45986.510028472221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45986.510028472221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45986.510028472221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45986.510028472221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45986.510028472221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45986.510028472221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45986.510028472221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45986.510028472221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45986.510028472221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45986.510028472221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45986.510028472221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45986.510028472221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45986.510028472221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45986.510028472221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45986.510028472221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45986.510028472221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45986.510028472221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45986.510028472221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45986.510028472221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45986.510028472221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45986.510028472221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45986.510028472221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45986.510028472221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45986.510028472221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45986.510028472221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45986.510028472221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45986.510028472221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45986.510028472221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45986.510028472221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45986.510028472221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45986.510028472221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45986.510028472221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45986.510028472221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45986.510028472221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45986.510028472221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45986.510028472221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45986.510028472221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45986.510028472221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45986.510028472221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45986.510028472221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45986.510028472221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45986.510028472221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45986.510028472221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45986.510028472221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45986.510028472221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45986.510028472221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45986.510028472221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45986.510028472221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45986.510028472221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45986.510028472221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45986.510028472221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45986.510028472221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45986.510028472221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45986.510028472221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45986.510028472221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45986.510028472221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45986.510028472221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45986.510028472221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45986.510028472221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45986.510028472221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45986.510028472221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45986.510028472221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45986.510028472221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45986.510028472221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45986.510028472221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45986.510028472221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45986.510028472221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45986.510028472221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45986.510028472221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45986.510028472221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45986.510028472221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45986.510028472221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45986.510028472221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45986.510028472221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45986.510028472221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45986.510028472221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45986.510028472221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45986.510028472221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45986.510028472221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45986.510028472221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45986.510028472221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45986.510028472221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45986.510028472221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45986.510028472221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45986.510028472221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45986.510028472221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45986.510028472221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45986.510028472221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45986.510028472221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45986.510028472221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45986.510028472221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45986.510028472221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45986.510028472221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45986.510028472221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45986.510028472221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45986.510028472221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45986.510028472221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45986.510028472221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45986.510028472221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45986.510028472221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45986.510028472221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45986.510028472221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45986.510028472221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45986.510028472221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45986.510028472221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45986.510028472221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45986.510028472221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45986.510028472221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45986.510028472221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45986.510028472221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45986.510028472221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45986.510028472221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45986.510028472221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45986.510028472221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45986.510028472221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45986.510028472221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45986.510028472221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45986.510028472221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45986.510028472221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45986.510028472221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45986.510028472221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45986.510028472221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45986.510028472221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45986.510028472221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45986.510028472221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45986.510028472221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45986.510028472221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45986.510028472221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45986.510028472221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45986.510028472221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45986.510028472221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45986.510028472221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45986.510028472221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45986.510028472221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45986.510028472221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45986.510028472221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45986.510028472221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45986.510028472221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45986.510028472221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45986.510028472221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45986.510028472221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45986.510028472221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45986.510028472221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45986.510028472221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45986.510028472221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45986.510028472221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45986.510028472221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45986.510028472221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45986.510028472221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45986.510028472221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45986.510028472221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45986.510028472221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45986.510028472221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45986.510028472221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45986.510028472221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45986.510028472221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45986.510028472221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45986.510028472221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45986.510028472221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45986.510028472221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45986.510028472221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45986.510028472221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45986.510028472221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45986.510028472221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45986.510028472221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45986.510028472221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45986.510028472221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45986.510028472221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45986.510028472221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45986.510028472221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45986.510028472221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45986.510028472221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45986.510028472221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45986.510028472221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45986.510028472221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45986.510028472221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45986.510028472221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45986.510028472221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45986.510028472221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45986.510028472221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45986.510028472221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45986.510028472221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45986.510028472221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45986.510028472221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45986.510028472221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45986.510028472221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45986.510028472221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45986.510028472221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45986.510028472221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45986.510028472221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45986.510028472221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45986.510028472221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45986.510028472221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45986.510028472221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45986.510028472221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45986.510028472221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45986.510028472221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45986.510028472221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45986.510028472221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45986.510028472221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45986.510028472221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45986.510028472221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45986.510028472221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45986.510028472221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45986.510028472221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45986.510028472221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45986.510028472221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45986.510028472221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45986.510028472221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45986.510028472221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45986.510028472221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45986.510028472221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45986.510028472221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45986.510028472221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45986.510028472221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45986.510028472221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45986.510028472221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45986.510028472221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45986.510028472221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45986.510028472221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45986.510028472221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45986.510028472221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45986.510028472221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45986.510028472221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45986.510028472221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45986.510028472221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45986.510028472221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45986.510028472221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45986.510028472221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45986.510028472221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45986.510028472221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45986.510028472221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45986.510028472221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45986.510028472221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45986.510028472221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45986.510028472221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45986.510028472221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45986.510028472221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45986.510028472221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45986.510028472221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45986.510028472221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45986.510028472221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45986.510028472221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45986.510028472221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45986.510028472221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45986.510028472221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45986.510028472221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45986.510028472221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45986.510028472221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45986.510028472221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45986.510028472221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45986.510028472221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45986.510028472221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45986.510028472221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45986.510028472221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45986.510028472221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45986.510028472221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45986.510028472221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45986.510028472221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45986.510028472221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45986.510028472221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45986.510028472221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45986.510028472221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45986.510028472221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45986.510028472221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45986.510028472221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45986.510028472221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45986.510028472221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45986.510028472221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45986.510028472221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45986.510028472221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45986.510028472221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45986.510028472221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45986.510028472221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45986.510028472221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45986.510028472221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45986.510028472221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45986.510028472221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45986.510028472221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45986.510028472221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45986.510028472221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45986.510028472221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45986.510028472221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45986.510028472221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45986.510028472221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45986.510028472221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45986.510028472221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45986.510028472221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45986.510028472221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45986.510028472221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45986.510028472221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45986.510028472221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45986.510028472221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45986.510028472221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45986.510028472221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45986.510028472221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45986.510028472221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45986.510028472221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45986.510028472221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45986.510028472221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45986.510028472221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45986.510028472221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45986.510028472221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45986.510028472221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45986.510028472221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45986.510028472221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45986.510028472221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45986.510028472221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45986.510028472221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45986.510028472221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45986.510028472221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45986.510028472221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45986.510028472221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45986.510028472221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45986.510028472221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45986.510028472221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45986.510028472221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45986.510028472221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45986.510028472221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45986.510028472221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45986.510028472221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45986.510028472221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45986.510028472221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45986.510028472221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45986.510028472221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45986.510028472221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45986.510028472221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45986.510028472221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45986.510028472221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45986.510028472221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45986.510028472221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45986.510028472221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45986.510028472221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45986.510028472221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45986.510028472221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45986.510028472221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45986.510028472221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45986.510028472221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45986.510028472221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45986.510028472221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45986.510028472221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45986.510028472221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45986.510028472221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45986.510028472221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45986.510028472221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45986.510028472221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45986.510028472221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45986.510028472221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45986.510028472221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45986.510028472221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45986.510028472221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45986.510028472221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45986.510028472221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45986.510028472221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45986.510028472221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45986.510028472221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45986.510028472221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45986.510028472221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45986.510028472221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45986.510028472221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45986.510028472221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45986.510028472221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45986.510028472221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45986.510028472221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45986.510028472221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45986.510028472221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45986.510028472221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45986.510028472221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45986.510028472221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45986.510028472221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45986.510028472221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45986.510028472221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45986.510028472221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45986.510028472221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45986.510028472221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45986.510028472221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45986.510028472221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45986.510028472221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45986.510028472221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45986.510028472221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45986.510028472221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45986.510028472221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45986.510028472221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45986.510028472221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45986.510028472221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45986.510028472221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45986.510028472221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45986.510028472221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45986.510028472221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45986.510028472221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45986.510028472221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45986.510028472221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45986.510028472221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45986.510028472221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45986.510028472221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45986.510028472221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45986.510028472221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45986.510028472221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45986.510028472221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45986.510028472221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45986.510028472221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45986.510028472221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45986.510028472221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45986.510028472221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45986.510028472221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45986.510028472221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45986.510028472221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45986.510028472221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45986.510028472221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45986.510028472221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45986.510028472221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45986.510028472221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45986.510028472221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45986.510028472221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45986.510028472221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45986.510028472221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45986.510028472221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45986.510028472221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45986.510028472221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45986.510028472221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45986.510028472221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45986.510028472221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45986.510028472221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45986.510028472221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45986.510028472221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45986.510028472221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45986.510028472221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45986.510028472221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45986.510028472221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45986.510028472221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45986.510028472221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45986.510028472221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45986.510028472221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45986.510028472221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45986.510028472221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45986.510028472221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45986.510028472221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45986.510028472221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45986.510028472221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45986.510028472221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45986.510028472221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45986.510028472221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45986.510028472221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45986.510028472221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45986.510028472221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45986.510028472221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45986.510028472221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45986.510028472221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45986.510028472221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45986.510028472221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45986.510028472221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45986.510028472221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45986.510028472221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45986.510028472221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45986.510028472221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45986.510028472221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45986.510028472221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45986.510028472221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45986.510028472221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45986.510028472221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45986.510028472221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45986.510028472221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45986.510028472221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45986.510028472221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45986.510028472221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45986.510028472221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45986.510028472221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45986.510028472221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45986.510028472221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45986.510028472221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45986.510028472221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45986.510028472221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45986.510028472221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45986.510028472221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45986.510028472221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45986.510028472221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45986.510028472221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45986.510028472221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45986.510028472221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45986.510028472221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45986.510028472221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45986.510028472221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45986.510028472221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45986.510028472221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45986.510028472221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45986.510028472221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45986.510028472221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45986.510028472221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45986.510028472221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45986.510028472221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45986.510028472221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45986.510028472221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45986.510028472221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45986.510028472221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45986.510028472221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45986.510028472221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45986.510028472221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45986.510028472221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45986.510028472221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45986.510028472221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45986.510028472221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45986.510028472221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45986.510028472221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45986.510028472221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45986.510028472221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45986.510028472221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45986.510028472221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45986.510028472221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45986.510028472221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45986.510028472221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45986.510028472221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45986.510028472221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45986.510028472221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45986.510028472221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45986.510028472221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45986.510028472221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45986.510028472221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45986.510028472221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45986.510028472221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45986.510028472221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45986.510028472221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45986.510028472221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45986.510028472221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45986.510028472221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45986.510028472221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45986.510028472221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45986.510028472221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2"/>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39120</v>
      </c>
      <c r="B2" s="91" t="str">
        <f>IFERROR(VLOOKUP(D2,DB!A:K,11,0),"")</f>
        <v>R4</v>
      </c>
      <c r="C2" s="93">
        <v>1</v>
      </c>
      <c r="D2" s="91" t="s">
        <v>35092</v>
      </c>
      <c r="E2" s="94" t="s">
        <v>39021</v>
      </c>
      <c r="F2" s="95">
        <v>45703.480717592596</v>
      </c>
      <c r="G2" s="96">
        <f ca="1">IFERROR(NOW()-F2,"")</f>
        <v>283.02931087962497</v>
      </c>
      <c r="H2" s="95">
        <v>45703.474768518521</v>
      </c>
      <c r="I2" s="95" t="str">
        <f>IFERROR(VLOOKUP(D2,DB!A:F,6,0),"")</f>
        <v>SCECO</v>
      </c>
      <c r="J2" s="95" t="str">
        <f>IFERROR(VLOOKUP(D2,DB!A:G,7,0),"")</f>
        <v>Dead</v>
      </c>
      <c r="K2" s="97" t="s">
        <v>39121</v>
      </c>
      <c r="L2" s="91" t="str">
        <f>IFERROR(VLOOKUP(D2,DB!A:I,9,0),"")</f>
        <v>Latis</v>
      </c>
    </row>
    <row r="3" spans="1:16" ht="15" customHeight="1">
      <c r="A3" s="113" t="s">
        <v>39122</v>
      </c>
      <c r="B3" s="113" t="str">
        <f>IFERROR(VLOOKUP(D3,DB!A:K,11,0),"")</f>
        <v>R4</v>
      </c>
      <c r="C3" s="93">
        <v>1</v>
      </c>
      <c r="D3" s="91" t="s">
        <v>38556</v>
      </c>
      <c r="E3" s="94" t="s">
        <v>39021</v>
      </c>
      <c r="F3" s="95"/>
      <c r="G3" s="96">
        <f t="shared" ref="G3:G60" ca="1" si="0">IFERROR(NOW()-F3,"")</f>
        <v>45986.510028472221</v>
      </c>
      <c r="H3" s="95">
        <v>45986.37363425926</v>
      </c>
      <c r="I3" s="113" t="str">
        <f>IFERROR(VLOOKUP(D3,DB!A:F,6,0),"")</f>
        <v>SCECO</v>
      </c>
      <c r="J3" s="113" t="str">
        <f>IFERROR(VLOOKUP(D3,DB!A:G,7,0),"")</f>
        <v>No BB Shifted</v>
      </c>
      <c r="K3" s="97" t="s">
        <v>39123</v>
      </c>
      <c r="L3" s="91" t="str">
        <f>IFERROR(VLOOKUP(D3,DB!A:I,9,0),"")</f>
        <v>Latis</v>
      </c>
    </row>
    <row r="4" spans="1:16" ht="15" customHeight="1">
      <c r="A4" s="113" t="s">
        <v>39122</v>
      </c>
      <c r="B4" s="113" t="str">
        <f>IFERROR(VLOOKUP(D4,DB!A:K,11,0),"")</f>
        <v>R4</v>
      </c>
      <c r="C4" s="93">
        <v>1</v>
      </c>
      <c r="D4" s="91" t="s">
        <v>33959</v>
      </c>
      <c r="E4" s="94" t="s">
        <v>39021</v>
      </c>
      <c r="F4" s="95"/>
      <c r="G4" s="96">
        <f t="shared" ca="1" si="0"/>
        <v>45986.510028472221</v>
      </c>
      <c r="H4" s="95">
        <v>45986.419328703705</v>
      </c>
      <c r="I4" s="113" t="str">
        <f>IFERROR(VLOOKUP(D4,DB!A:F,6,0),"")</f>
        <v>SCECO</v>
      </c>
      <c r="J4" s="113" t="str">
        <f>IFERROR(VLOOKUP(D4,DB!A:G,7,0),"")</f>
        <v>Dead</v>
      </c>
      <c r="K4" s="97" t="s">
        <v>39124</v>
      </c>
      <c r="L4" s="91" t="str">
        <f>IFERROR(VLOOKUP(D4,DB!A:I,9,0),"")</f>
        <v>Latis</v>
      </c>
    </row>
    <row r="5" spans="1:16" ht="15" customHeight="1">
      <c r="A5" s="113"/>
      <c r="B5" s="113" t="str">
        <f>IFERROR(VLOOKUP(D5,DB!A:K,11,0),"")</f>
        <v/>
      </c>
      <c r="C5" s="93"/>
      <c r="D5" s="91"/>
      <c r="E5" s="94"/>
      <c r="F5" s="95"/>
      <c r="G5" s="96">
        <f t="shared" ca="1" si="0"/>
        <v>45986.510028472221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45986.510028472221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45986.510028472221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45986.510028472221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45986.510028472221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45986.510028472221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45986.510028472221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45986.510028472221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45986.510028472221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45986.510028472221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45986.510028472221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45986.510028472221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45986.510028472221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45986.510028472221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45986.510028472221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45986.510028472221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45986.510028472221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45986.510028472221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45986.510028472221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45986.510028472221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45986.510028472221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45986.510028472221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45986.510028472221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45986.510028472221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45986.510028472221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45986.510028472221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45986.510028472221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45986.510028472221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45986.510028472221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45986.510028472221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45986.510028472221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45986.510028472221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45986.510028472221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45986.510028472221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45986.510028472221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45986.510028472221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45986.510028472221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45986.510028472221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45986.510028472221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45986.510028472221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45986.510028472221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45986.510028472221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45986.510028472221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45986.510028472221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45986.510028472221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45986.510028472221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45986.510028472221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45986.510028472221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45986.510028472221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45986.510028472221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45986.510028472221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45986.510028472221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45986.510028472221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45986.510028472221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45986.510028472221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45986.510028472221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ref="G61:G124" ca="1" si="1">IFERROR(NOW()-F61,"")</f>
        <v>45986.510028472221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45986.510028472221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45986.510028472221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45986.510028472221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45986.510028472221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45986.510028472221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45986.510028472221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45986.510028472221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45986.510028472221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45986.510028472221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45986.510028472221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45986.510028472221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45986.510028472221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45986.510028472221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45986.510028472221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45986.510028472221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45986.510028472221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45986.510028472221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45986.510028472221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45986.510028472221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45986.510028472221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45986.510028472221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45986.510028472221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45986.510028472221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45986.510028472221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45986.510028472221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45986.510028472221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45986.510028472221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45986.510028472221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45986.510028472221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45986.510028472221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45986.510028472221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45986.510028472221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45986.510028472221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45986.510028472221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45986.510028472221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45986.510028472221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45986.510028472221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45986.510028472221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45986.510028472221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45986.510028472221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45986.510028472221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45986.510028472221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45986.510028472221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45986.510028472221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45986.510028472221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45986.510028472221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45986.510028472221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45986.510028472221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45986.510028472221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45986.510028472221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45986.510028472221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45986.510028472221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45986.510028472221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45986.510028472221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45986.510028472221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45986.510028472221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45986.510028472221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45986.510028472221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45986.510028472221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45986.510028472221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45986.510028472221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45986.510028472221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45986.510028472221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ref="G125:G188" ca="1" si="2">IFERROR(NOW()-F125,"")</f>
        <v>45986.510028472221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45986.510028472221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45986.510028472221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45986.510028472221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45986.510028472221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45986.510028472221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45986.510028472221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45986.510028472221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45986.510028472221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45986.510028472221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45986.510028472221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45986.510028472221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45986.510028472221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45986.510028472221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45986.510028472221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45986.510028472221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45986.510028472221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45986.510028472221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45986.510028472221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45986.510028472221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45986.510028472221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45986.510028472221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45986.510028472221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45986.510028472221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45986.510028472221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45986.510028472221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45986.510028472221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45986.510028472221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45986.510028472221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45986.510028472221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45986.510028472221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45986.510028472221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45986.510028472221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45986.510028472221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45986.510028472221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45986.510028472221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45986.510028472221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45986.510028472221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45986.510028472221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45986.510028472221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45986.510028472221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45986.510028472221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45986.510028472221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45986.510028472221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45986.510028472221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45986.510028472221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45986.510028472221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45986.510028472221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45986.510028472221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45986.510028472221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45986.510028472221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45986.510028472221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45986.510028472221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45986.510028472221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45986.510028472221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45986.510028472221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45986.510028472221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45986.510028472221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45986.510028472221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45986.510028472221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45986.510028472221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45986.510028472221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45986.510028472221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45986.510028472221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ref="G189:G252" ca="1" si="3">IFERROR(NOW()-F189,"")</f>
        <v>45986.510028472221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45986.510028472221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45986.510028472221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45986.510028472221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45986.510028472221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45986.510028472221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45986.510028472221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45986.510028472221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45986.510028472221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45986.510028472221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45986.510028472221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45986.510028472221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45986.510028472221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45986.510028472221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45986.510028472221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45986.510028472221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45986.510028472221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45986.510028472221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45986.510028472221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45986.510028472221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45986.510028472221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45986.510028472221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45986.510028472221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45986.510028472221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45986.510028472221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45986.510028472221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45986.510028472221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45986.510028472221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45986.510028472221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45986.510028472221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45986.510028472221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45986.510028472221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45986.510028472221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45986.510028472221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45986.510028472221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45986.510028472221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45986.510028472221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45986.510028472221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45986.510028472221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45986.510028472221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45986.510028472221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45986.510028472221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45986.510028472221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45986.510028472221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45986.510028472221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45986.510028472221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45986.510028472221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45986.510028472221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45986.510028472221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45986.510028472221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45986.510028472221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45986.510028472221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45986.510028472221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45986.510028472221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45986.510028472221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45986.510028472221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45986.510028472221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45986.510028472221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45986.510028472221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45986.510028472221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45986.510028472221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45986.510028472221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45986.510028472221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45986.510028472221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ref="G253:G316" ca="1" si="4">IFERROR(NOW()-F253,"")</f>
        <v>45986.510028472221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45986.510028472221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45986.510028472221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45986.510028472221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45986.510028472221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45986.510028472221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45986.510028472221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45986.510028472221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45986.510028472221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45986.510028472221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45986.510028472221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45986.510028472221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45986.510028472221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45986.510028472221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45986.510028472221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45986.510028472221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45986.510028472221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45986.510028472221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45986.510028472221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45986.510028472221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45986.510028472221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45986.510028472221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45986.510028472221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45986.510028472221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45986.510028472221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45986.510028472221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45986.510028472221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45986.510028472221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45986.510028472221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45986.510028472221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45986.510028472221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45986.510028472221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45986.510028472221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45986.510028472221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45986.510028472221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45986.510028472221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45986.510028472221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45986.510028472221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45986.510028472221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45986.510028472221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45986.510028472221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45986.510028472221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45986.510028472221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45986.510028472221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45986.510028472221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45986.510028472221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45986.510028472221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45986.510028472221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45986.510028472221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45986.510028472221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45986.510028472221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45986.510028472221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45986.510028472221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45986.510028472221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45986.510028472221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45986.510028472221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45986.510028472221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45986.510028472221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45986.510028472221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45986.510028472221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45986.510028472221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45986.510028472221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45986.510028472221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45986.510028472221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ref="G317:G362" ca="1" si="5">IFERROR(NOW()-F317,"")</f>
        <v>45986.510028472221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45986.510028472221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45986.510028472221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45986.510028472221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45986.510028472221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45986.510028472221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45986.510028472221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45986.510028472221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45986.510028472221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45986.510028472221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45986.510028472221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45986.510028472221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45986.510028472221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45986.510028472221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45986.510028472221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45986.510028472221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45986.510028472221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45986.510028472221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45986.510028472221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45986.510028472221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45986.510028472221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45986.510028472221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45986.510028472221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45986.510028472221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45986.510028472221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45986.510028472221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45986.510028472221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45986.510028472221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45986.510028472221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45986.510028472221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45986.510028472221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45986.510028472221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45986.510028472221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45986.510028472221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45986.510028472221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45986.510028472221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45986.510028472221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45986.510028472221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45986.510028472221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45986.510028472221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45986.510028472221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45986.510028472221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45986.510028472221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45986.510028472221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45986.510028472221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45986.510028472221</v>
      </c>
      <c r="H362" s="95"/>
      <c r="I362" s="113" t="str">
        <f>IFERROR(VLOOKUP(D362,DB!A:F,6,0),"")</f>
        <v/>
      </c>
      <c r="J362" s="113" t="str">
        <f>IFERROR(VLOOKUP(D362,DB!A:G,7,0),"")</f>
        <v/>
      </c>
      <c r="K362" s="97"/>
      <c r="L362" s="91" t="str">
        <f>IFERROR(VLOOKUP(D362,DB!A:I,9,0),"")</f>
        <v/>
      </c>
    </row>
  </sheetData>
  <dataValidations count="2">
    <dataValidation allowBlank="1" showInputMessage="1" showErrorMessage="1" sqref="E1" xr:uid="{A4F81451-56CC-4543-9497-104C4E44EE4B}"/>
    <dataValidation type="list" allowBlank="1" showInputMessage="1" showErrorMessage="1" sqref="E2:E3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39125</v>
      </c>
      <c r="B2" s="37" t="str">
        <f>IFERROR(VLOOKUP(D2,DB!A:K,11,0),"")</f>
        <v>R5</v>
      </c>
      <c r="C2" s="37">
        <v>3</v>
      </c>
      <c r="D2" s="106" t="s">
        <v>36011</v>
      </c>
      <c r="E2" s="37" t="s">
        <v>39021</v>
      </c>
      <c r="F2" s="38">
        <v>45891.832060185188</v>
      </c>
      <c r="G2" s="108">
        <f ca="1">IFERROR(NOW()-F2,"")</f>
        <v>94.677968287032854</v>
      </c>
      <c r="H2" s="38">
        <v>45891.790393518517</v>
      </c>
      <c r="I2" s="37" t="str">
        <f>IFERROR(VLOOKUP(D2,DB!A:F,6,0),"")</f>
        <v>Generator-SG</v>
      </c>
      <c r="J2" s="37" t="str">
        <f>IFERROR(VLOOKUP(D2,DB!A:G,7,0),"")</f>
        <v>Vandalized</v>
      </c>
      <c r="K2" s="37" t="s">
        <v>39126</v>
      </c>
      <c r="L2" s="37" t="str">
        <f>IFERROR(VLOOKUP(D2,DB!A:I,9,0),"")</f>
        <v>Latis</v>
      </c>
      <c r="M2" s="105"/>
    </row>
    <row r="3" spans="1:13" ht="30">
      <c r="A3" s="37" t="s">
        <v>39127</v>
      </c>
      <c r="B3" s="37" t="str">
        <f>IFERROR(VLOOKUP(D3,DB!A:K,11,0),"")</f>
        <v>R5</v>
      </c>
      <c r="C3" s="37">
        <v>1</v>
      </c>
      <c r="D3" s="37" t="s">
        <v>33268</v>
      </c>
      <c r="E3" s="37" t="s">
        <v>39100</v>
      </c>
      <c r="F3" s="38">
        <v>45926.188877314817</v>
      </c>
      <c r="G3" s="108">
        <f t="shared" ref="G3" ca="1" si="0">IFERROR(NOW()-F3,"")</f>
        <v>60.321151157404529</v>
      </c>
      <c r="H3" s="38">
        <v>45926.158159722225</v>
      </c>
      <c r="I3" s="37" t="str">
        <f>IFERROR(VLOOKUP(D3,DB!A:F,6,0),"")</f>
        <v>SCECO</v>
      </c>
      <c r="J3" s="37" t="str">
        <f>IFERROR(VLOOKUP(D3,DB!A:G,7,0),"")</f>
        <v>Good</v>
      </c>
      <c r="K3" s="37" t="s">
        <v>39128</v>
      </c>
      <c r="L3" s="37" t="str">
        <f>IFERROR(VLOOKUP(D3,DB!A:I,9,0),"")</f>
        <v>Latis</v>
      </c>
      <c r="M3" s="105"/>
    </row>
    <row r="4" spans="1:13" ht="48" customHeight="1">
      <c r="A4" s="109" t="s">
        <v>39129</v>
      </c>
      <c r="B4" s="109" t="str">
        <f>IFERROR(VLOOKUP(D4,DB!A:K,11,0),"")</f>
        <v>R5</v>
      </c>
      <c r="C4" s="109">
        <v>1</v>
      </c>
      <c r="D4" s="109" t="s">
        <v>34758</v>
      </c>
      <c r="E4" s="109" t="s">
        <v>39100</v>
      </c>
      <c r="F4" s="110">
        <v>45948.661111111112</v>
      </c>
      <c r="G4" s="111">
        <f t="shared" ref="G4" ca="1" si="1">IFERROR(NOW()-F4,"")</f>
        <v>37.848917361108761</v>
      </c>
      <c r="H4" s="110">
        <v>45948.661111111112</v>
      </c>
      <c r="I4" s="109" t="str">
        <f>IFERROR(VLOOKUP(D4,DB!A:F,6,0),"")</f>
        <v>SCECO</v>
      </c>
      <c r="J4" s="109" t="str">
        <f>IFERROR(VLOOKUP(D4,DB!A:G,7,0),"")</f>
        <v>Dead</v>
      </c>
      <c r="K4" s="109" t="s">
        <v>39130</v>
      </c>
      <c r="L4" s="109" t="str">
        <f>IFERROR(VLOOKUP(D4,DB!A:I,9,0),"")</f>
        <v>Latis</v>
      </c>
    </row>
    <row r="5" spans="1:13" ht="30.75">
      <c r="A5" s="109" t="s">
        <v>39131</v>
      </c>
      <c r="B5" s="109" t="str">
        <f>IFERROR(VLOOKUP(D5,DB!A:K,11,0),"")</f>
        <v>R5</v>
      </c>
      <c r="C5" s="109">
        <v>1</v>
      </c>
      <c r="D5" s="109" t="s">
        <v>36518</v>
      </c>
      <c r="E5" s="109" t="s">
        <v>39021</v>
      </c>
      <c r="F5" s="122">
        <v>45981.373298611114</v>
      </c>
      <c r="G5" s="111">
        <f ca="1">IFERROR(NOW()-F5,"")</f>
        <v>5.1367298611075967</v>
      </c>
      <c r="H5" s="122">
        <v>45981.360798611109</v>
      </c>
      <c r="I5" s="109" t="str">
        <f>IFERROR(VLOOKUP(D5,DB!A:F,6,0),"")</f>
        <v>SCECO</v>
      </c>
      <c r="J5" s="109" t="str">
        <f>IFERROR(VLOOKUP(D5,DB!A:G,7,0),"")</f>
        <v>Dead</v>
      </c>
      <c r="K5" s="109" t="s">
        <v>39132</v>
      </c>
      <c r="L5" s="109" t="str">
        <f>IFERROR(VLOOKUP(D5,DB!A:I,9,0),"")</f>
        <v>Latis</v>
      </c>
    </row>
    <row r="6" spans="1:13">
      <c r="A6" s="109" t="s">
        <v>39133</v>
      </c>
      <c r="B6" s="109" t="str">
        <f>IFERROR(VLOOKUP(D6,DB!A:K,11,0),"")</f>
        <v>R5</v>
      </c>
      <c r="C6" s="109">
        <v>1</v>
      </c>
      <c r="D6" s="109" t="s">
        <v>35154</v>
      </c>
      <c r="E6" s="109" t="s">
        <v>39021</v>
      </c>
      <c r="F6" s="122">
        <v>45986.359537037039</v>
      </c>
      <c r="G6" s="111">
        <f ca="1">IFERROR(NOW()-F6,"")</f>
        <v>0.15049143518263008</v>
      </c>
      <c r="H6" s="122">
        <v>45986.353576388887</v>
      </c>
      <c r="I6" s="109" t="str">
        <f>IFERROR(VLOOKUP(D6,DB!A:F,6,0),"")</f>
        <v>Generator-SG</v>
      </c>
      <c r="J6" s="109" t="str">
        <f>IFERROR(VLOOKUP(D6,DB!A:G,7,0),"")</f>
        <v>Dead</v>
      </c>
      <c r="K6" s="109" t="s">
        <v>39134</v>
      </c>
      <c r="L6" s="109" t="str">
        <f>IFERROR(VLOOKUP(D6,DB!A:I,9,0),"")</f>
        <v>Latis</v>
      </c>
    </row>
    <row r="7" spans="1:13">
      <c r="A7" s="109" t="s">
        <v>39135</v>
      </c>
      <c r="B7" s="109" t="str">
        <f>IFERROR(VLOOKUP(D7,DB!A:K,11,0),"")</f>
        <v>R5</v>
      </c>
      <c r="C7" s="109">
        <v>1</v>
      </c>
      <c r="D7" s="109" t="s">
        <v>38248</v>
      </c>
      <c r="E7" s="109" t="s">
        <v>39021</v>
      </c>
      <c r="F7" s="122">
        <v>45986.391886574071</v>
      </c>
      <c r="G7" s="111">
        <f ca="1">IFERROR(NOW()-F7,"")</f>
        <v>0.11814189815049758</v>
      </c>
      <c r="H7" s="122">
        <v>45986.386099537034</v>
      </c>
      <c r="I7" s="109" t="str">
        <f>IFERROR(VLOOKUP(D7,DB!A:F,6,0),"")</f>
        <v>SCECO</v>
      </c>
      <c r="J7" s="109" t="str">
        <f>IFERROR(VLOOKUP(D7,DB!A:G,7,0),"")</f>
        <v>Haj Removal</v>
      </c>
      <c r="K7" s="109" t="s">
        <v>39136</v>
      </c>
      <c r="L7" s="109" t="str">
        <f>IFERROR(VLOOKUP(D7,DB!A:I,9,0),"")</f>
        <v>Latis</v>
      </c>
    </row>
    <row r="8" spans="1:13">
      <c r="A8" s="109" t="s">
        <v>39137</v>
      </c>
      <c r="B8" s="109" t="str">
        <f>IFERROR(VLOOKUP(D8,DB!A:K,11,0),"")</f>
        <v>R5</v>
      </c>
      <c r="C8" s="109">
        <v>3</v>
      </c>
      <c r="D8" s="109" t="s">
        <v>38440</v>
      </c>
      <c r="E8" s="109" t="s">
        <v>39021</v>
      </c>
      <c r="F8" s="122">
        <v>45986.475624999999</v>
      </c>
      <c r="G8" s="111">
        <f ca="1">IFERROR(NOW()-F8,"")</f>
        <v>3.4403472222038545E-2</v>
      </c>
      <c r="H8" s="122">
        <v>45986.460590277777</v>
      </c>
      <c r="I8" s="109" t="str">
        <f>IFERROR(VLOOKUP(D8,DB!A:F,6,0),"")</f>
        <v>Generator-SG</v>
      </c>
      <c r="J8" s="109" t="str">
        <f>IFERROR(VLOOKUP(D8,DB!A:G,7,0),"")</f>
        <v>Dead</v>
      </c>
      <c r="K8" s="109" t="s">
        <v>39138</v>
      </c>
      <c r="L8" s="109" t="str">
        <f>IFERROR(VLOOKUP(D8,DB!A:I,9,0),"")</f>
        <v>Latis</v>
      </c>
    </row>
    <row r="9" spans="1:13">
      <c r="A9" s="109"/>
      <c r="B9" s="109" t="str">
        <f>IFERROR(VLOOKUP(D9,DB!A:K,11,0),"")</f>
        <v/>
      </c>
      <c r="C9" s="109"/>
      <c r="D9"/>
      <c r="E9" s="109"/>
      <c r="F9" s="109"/>
      <c r="G9" s="111">
        <f ca="1">IFERROR(NOW()-F9,"")</f>
        <v>45986.510028472221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45986.510028472221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45986.510028472221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45986.510028472221</v>
      </c>
      <c r="H12" s="109"/>
      <c r="I12" s="109" t="str">
        <f>IFERROR(VLOOKUP(D12,DB!A:F,6,0),"")</f>
        <v/>
      </c>
      <c r="J12" s="109" t="str">
        <f>IFERROR(VLOOKUP(D12,DB!A:G,7,0),"")</f>
        <v/>
      </c>
      <c r="K12" s="109"/>
      <c r="L12" s="109" t="str">
        <f>IFERROR(VLOOKUP(D12,DB!A:I,9,0),"")</f>
        <v/>
      </c>
    </row>
    <row r="13" spans="1:13">
      <c r="A13" s="109"/>
      <c r="B13" s="109" t="str">
        <f>IFERROR(VLOOKUP(D13,DB!A:K,11,0),"")</f>
        <v/>
      </c>
      <c r="C13" s="109"/>
      <c r="D13" s="135"/>
      <c r="E13" s="109"/>
      <c r="F13" s="109"/>
      <c r="G13" s="111">
        <f ca="1">IFERROR(NOW()-F13,"")</f>
        <v>45986.510028472221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45986.510028472221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45986.510028472221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45986.510028472221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45986.510028472221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45986.510028472221</v>
      </c>
      <c r="H18" s="109"/>
      <c r="I18" s="109" t="str">
        <f>IFERROR(VLOOKUP(D18,DB!A:F,6,0),"")</f>
        <v/>
      </c>
      <c r="J18" s="109" t="str">
        <f>IFERROR(VLOOKUP(D18,DB!A:G,7,0),"")</f>
        <v/>
      </c>
      <c r="K18" s="109"/>
      <c r="L18" s="109" t="str">
        <f>IFERROR(VLOOKUP(D18,DB!A:I,9,0),"")</f>
        <v/>
      </c>
    </row>
    <row r="19" spans="1:12">
      <c r="A19" s="125"/>
      <c r="B19" s="125" t="str">
        <f>IFERROR(VLOOKUP(D19,DB!A:K,11,0),"")</f>
        <v/>
      </c>
      <c r="C19" s="125"/>
      <c r="D19" s="125"/>
      <c r="E19" s="125"/>
      <c r="F19" s="126"/>
      <c r="G19" s="111">
        <f ca="1">IFERROR(NOW()-F19,"")</f>
        <v>45986.510028472221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45986.510028472221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45986.510028472221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45986.510028472221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45986.510028472221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45986.510028472221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45986.510028472221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45986.510028472221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45986.510028472221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45986.510028472221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45986.510028472221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45986.510028472221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45986.510028472221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45986.510028472221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45986.510028472221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45986.510028472221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45986.510028472221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45986.510028472221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45986.510028472221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45986.510028472221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45986.510028472221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45986.510028472221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45986.510028472221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45986.510028472221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45986.510028472221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45986.510028472221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45986.510028472221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45986.510028472221</v>
      </c>
      <c r="H46" s="126"/>
      <c r="I46" s="125" t="str">
        <f>IFERROR(VLOOKUP(D46,DB!A:F,6,0),"")</f>
        <v/>
      </c>
      <c r="J46" s="125" t="str">
        <f>IFERROR(VLOOKUP(D46,DB!A:G,7,0),"")</f>
        <v/>
      </c>
      <c r="K46" s="125"/>
      <c r="L46" s="125" t="str">
        <f>IFERROR(VLOOKUP(D46,DB!A:I,9,0),"")</f>
        <v/>
      </c>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0"/>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39139</v>
      </c>
      <c r="B2" s="137"/>
      <c r="C2" s="138">
        <v>3</v>
      </c>
      <c r="D2" s="137" t="s">
        <v>29367</v>
      </c>
      <c r="E2" s="109" t="s">
        <v>39021</v>
      </c>
      <c r="F2" s="139">
        <v>45986.49559027778</v>
      </c>
      <c r="G2" s="75">
        <f ca="1">IFERROR(NOW()-F2,"-")</f>
        <v>1.4438194441027008E-2</v>
      </c>
      <c r="H2" s="139">
        <v>45986.448425925926</v>
      </c>
      <c r="I2" s="137" t="str">
        <f>IFERROR(VLOOKUP(D2,DB!A:F,6,0),"")</f>
        <v>SCECO</v>
      </c>
      <c r="J2" s="137" t="str">
        <f>IFERROR(VLOOKUP(D2,DB!A:G,7,0),"")</f>
        <v>Dead+No BB Design</v>
      </c>
      <c r="K2" s="140" t="s">
        <v>39140</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c r="B3"/>
      <c r="C3" s="138"/>
      <c r="D3" s="137"/>
      <c r="E3" s="109"/>
      <c r="F3" s="153"/>
      <c r="G3" s="75">
        <f ca="1">IFERROR(NOW()-F3,"-")</f>
        <v>45986.510028472221</v>
      </c>
      <c r="H3" s="154"/>
      <c r="I3" s="155" t="str">
        <f>IFERROR(VLOOKUP(D3,DB!A:F,6,0),"")</f>
        <v/>
      </c>
      <c r="J3" s="155" t="str">
        <f>IFERROR(VLOOKUP(D3,DB!A:G,7,0),"")</f>
        <v/>
      </c>
      <c r="K3" s="140"/>
      <c r="L3" s="156" t="str">
        <f>IFERROR(VLOOKUP(D3,DB!A:I,9,0),"")</f>
        <v/>
      </c>
    </row>
    <row r="4" spans="1:16383" ht="31.5" customHeight="1">
      <c r="A4" s="136"/>
      <c r="B4" s="137" t="str">
        <f>IFERROR(VLOOKUP(D4,DB!A:K,11,0),"")</f>
        <v/>
      </c>
      <c r="C4" s="138"/>
      <c r="D4" s="137"/>
      <c r="E4" s="109"/>
      <c r="F4" s="139"/>
      <c r="G4" s="75">
        <f ca="1">IFERROR(NOW()-F4,"-")</f>
        <v>45986.510028472221</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45986.510028472221</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45986.510028472221</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45986.510028472221</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45986.510028472221</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45986.510028472221</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45986.510028472221</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45986.510028472221</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45986.510028472221</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45986.510028472221</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5"/>
      <c r="E14" s="109"/>
      <c r="F14" s="139"/>
      <c r="G14" s="75">
        <f ca="1">IFERROR(NOW()-F14,"-")</f>
        <v>45986.510028472221</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45986.510028472221</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45986.510028472221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45986.510028472221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45986.510028472221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45986.510028472221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45986.510028472221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45986.510028472221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45986.510028472221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45986.510028472221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45986.510028472221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45986.510028472221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45986.510028472221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45986.510028472221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45986.510028472221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45986.510028472221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45986.510028472221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45986.510028472221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45986.510028472221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45986.510028472221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45986.510028472221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45986.510028472221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45986.510028472221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45986.510028472221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45986.510028472221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45986.510028472221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45986.510028472221</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2025-11-25T09:14:37Z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