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980" documentId="13_ncr:1_{F6CB121F-512D-4AA6-A0C1-0FB36C537598}" xr6:coauthVersionLast="47" xr6:coauthVersionMax="47" xr10:uidLastSave="{84A4B3E0-8286-4967-AC42-257DF4F9FF80}"/>
  <bookViews>
    <workbookView xWindow="-109" yWindow="-109" windowWidth="26301" windowHeight="14169" firstSheet="6"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B9" i="4"/>
  <c r="G2" i="6"/>
  <c r="G3" i="6"/>
  <c r="G4" i="6"/>
  <c r="G5" i="6"/>
  <c r="G6" i="6"/>
  <c r="G7" i="6"/>
  <c r="G8" i="6"/>
  <c r="G9" i="6"/>
  <c r="G10" i="6"/>
  <c r="G11" i="6"/>
  <c r="G12" i="6"/>
  <c r="G13" i="6"/>
  <c r="G14" i="6"/>
  <c r="G15" i="6"/>
  <c r="G16" i="6"/>
  <c r="G17" i="6"/>
  <c r="G18" i="6"/>
  <c r="G19" i="6"/>
  <c r="G20" i="6"/>
  <c r="G21" i="6"/>
  <c r="G22" i="6"/>
  <c r="G23" i="6"/>
  <c r="G24" i="6"/>
  <c r="G25"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5" i="5"/>
  <c r="B6" i="5"/>
  <c r="B7" i="5"/>
  <c r="B8" i="5"/>
  <c r="B9" i="5"/>
  <c r="B10" i="5"/>
  <c r="B11" i="5"/>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G5" i="5"/>
  <c r="I5" i="5"/>
  <c r="J5" i="5"/>
  <c r="L5" i="5"/>
  <c r="G6" i="5"/>
  <c r="I6" i="5"/>
  <c r="J6" i="5"/>
  <c r="L6" i="5"/>
  <c r="G7" i="5"/>
  <c r="I7" i="5"/>
  <c r="J7" i="5"/>
  <c r="L7" i="5"/>
  <c r="G8" i="5"/>
  <c r="I8" i="5"/>
  <c r="J8" i="5"/>
  <c r="L8" i="5"/>
  <c r="G9" i="5"/>
  <c r="I9" i="5"/>
  <c r="J9" i="5"/>
  <c r="L9" i="5"/>
  <c r="G10" i="5"/>
  <c r="I10" i="5"/>
  <c r="J10" i="5"/>
  <c r="L10"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B3"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<sst xmlns="http://schemas.openxmlformats.org/spreadsheetml/2006/main" count="180289" uniqueCount="39129">
  <si>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</si>
  <si>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</si>
  <si>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</si>
  <si>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</si>
  <si>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</si>
  <si>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</si>
  <si>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</si>
  <si>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</si>
  <si>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</si>
  <si>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</si>
  <si>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</si>
  <si>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</si>
  <si>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</si>
  <si>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</si>
  <si>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</si>
  <si>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</si>
  <si>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</si>
  <si>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</si>
  <si>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</si>
  <si>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</si>
  <si>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</si>
  <si>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</si>
  <si>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</si>
  <si>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</si>
  <si>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</si>
  <si>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</si>
  <si>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</si>
  <si>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</si>
  <si>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</si>
  <si>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</si>
  <si>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</si>
  <si>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</si>
  <si>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</si>
  <si>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</si>
  <si>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</si>
  <si>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</si>
  <si>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</si>
  <si>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</si>
  <si>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</si>
  <si>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</si>
  <si>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</si>
  <si>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</si>
  <si>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</si>
  <si>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</si>
  <si>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</si>
  <si>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</si>
  <si>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</si>
  <si>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</si>
  <si>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</si>
  <si>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</si>
  <si>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</si>
  <si>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</si>
  <si>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</si>
  <si>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</si>
  <si>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</si>
  <si>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</si>
  <si>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</si>
  <si>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</si>
  <si>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</si>
  <si>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</si>
  <si>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</si>
  <si>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</si>
  <si>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</si>
  <si>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</si>
  <si>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</si>
  <si>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</si>
  <si>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</si>
  <si>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</si>
  <si>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</si>
  <si>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</si>
  <si>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</si>
  <si>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</si>
  <si>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</si>
  <si>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</si>
  <si>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</si>
  <si>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</si>
  <si>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</si>
  <si>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</si>
  <si>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</si>
  <si>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</si>
  <si>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</si>
  <si>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</si>
  <si>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</si>
  <si>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</si>
  <si>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</si>
  <si>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</si>
  <si>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</si>
  <si>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</si>
  <si>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</si>
  <si>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</si>
  <si>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</si>
  <si>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</si>
  <si>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</si>
  <si>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</si>
  <si>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</si>
  <si>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</si>
  <si>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</si>
  <si>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</si>
  <si>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</si>
  <si>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</si>
  <si>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</si>
  <si>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</si>
  <si>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</si>
  <si>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</si>
  <si>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</si>
  <si>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</si>
  <si>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</si>
  <si>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</si>
  <si>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</si>
  <si>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</si>
  <si>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</si>
  <si>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</si>
  <si>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</si>
  <si>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</si>
  <si>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</si>
  <si>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</si>
  <si>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</si>
  <si>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</si>
  <si>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</si>
  <si>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</si>
  <si>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</si>
  <si>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</si>
  <si>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</si>
  <si>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</si>
  <si>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</si>
  <si>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</si>
  <si>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</si>
  <si>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</si>
  <si>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</si>
  <si>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</si>
  <si>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</si>
  <si>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</si>
  <si>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</si>
  <si>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</si>
  <si>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</si>
  <si>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</si>
  <si>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</si>
  <si>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</si>
  <si>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</si>
  <si>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</si>
  <si>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</si>
  <si>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</si>
  <si>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</si>
  <si>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</si>
  <si>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</si>
  <si>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</si>
  <si>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</si>
  <si>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</si>
  <si>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</si>
  <si>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</si>
  <si>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</si>
  <si>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</si>
  <si>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</si>
  <si>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</si>
  <si>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</si>
  <si>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</si>
  <si>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</si>
  <si>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</si>
  <si>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</si>
  <si>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</si>
  <si>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</si>
  <si>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</si>
  <si>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</si>
  <si>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</si>
  <si>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</si>
  <si>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</si>
  <si>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</si>
  <si>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</si>
  <si>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</si>
  <si>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</si>
  <si>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</si>
  <si>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</si>
  <si>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</si>
  <si>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</si>
  <si>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</si>
  <si>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</si>
  <si>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</si>
  <si>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</si>
  <si>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</si>
  <si>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</si>
  <si>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</si>
  <si>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</si>
  <si>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</si>
  <si>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</si>
  <si>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</si>
  <si>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</si>
  <si>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</si>
  <si>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</si>
  <si>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</si>
  <si>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</si>
  <si>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</si>
  <si>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</si>
  <si>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</si>
  <si>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</si>
  <si>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</si>
  <si>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</si>
  <si>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</si>
  <si>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</si>
  <si>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</si>
  <si>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</si>
  <si>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</si>
  <si>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</si>
  <si>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</si>
  <si>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</si>
  <si>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</si>
  <si>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</si>
  <si>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</si>
  <si>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</si>
  <si>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</si>
  <si>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</si>
  <si>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</si>
  <si>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</si>
  <si>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</si>
  <si>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</si>
  <si>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</si>
  <si>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</si>
  <si>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</si>
  <si>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</si>
  <si>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</si>
  <si>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</si>
  <si>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</si>
  <si>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</si>
  <si>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</si>
  <si>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</si>
  <si>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</si>
  <si>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</si>
  <si>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</si>
  <si>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</si>
  <si>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</si>
  <si>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</si>
  <si>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</si>
  <si>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</si>
  <si>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</si>
  <si>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</si>
  <si>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</si>
  <si>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</si>
  <si>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</si>
  <si>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</si>
  <si>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</si>
  <si>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</si>
  <si>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</si>
  <si>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</si>
  <si>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</si>
  <si>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</si>
  <si>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</si>
  <si>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</si>
  <si>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</si>
  <si>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</si>
  <si>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</si>
  <si>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</si>
  <si>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</si>
  <si>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</si>
  <si>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</si>
  <si>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</si>
  <si>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</si>
  <si>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</si>
  <si>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</si>
  <si>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</si>
  <si>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</si>
  <si>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</si>
  <si>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</si>
  <si>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</si>
  <si>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</si>
  <si>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</si>
  <si>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</si>
  <si>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</si>
  <si>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</si>
  <si>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</si>
  <si>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</si>
  <si>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</si>
  <si>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</si>
  <si>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</si>
  <si>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</si>
  <si>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</si>
  <si>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</si>
  <si>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</si>
  <si>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</si>
  <si>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</si>
  <si>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</si>
  <si>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</si>
  <si>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</si>
  <si>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</si>
  <si>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</si>
  <si>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</si>
  <si>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</si>
  <si>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</si>
  <si>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</si>
  <si>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</si>
  <si>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</si>
  <si>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</si>
  <si>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</si>
  <si>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</si>
  <si>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</si>
  <si>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</si>
  <si>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</si>
  <si>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</si>
  <si>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</si>
  <si>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</si>
  <si>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</si>
  <si>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</si>
  <si>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</si>
  <si>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</si>
  <si>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</si>
  <si>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</si>
  <si>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</si>
  <si>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</si>
  <si>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</si>
  <si>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</si>
  <si>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</si>
  <si>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</si>
  <si>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</si>
  <si>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</si>
  <si>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</si>
  <si>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</si>
  <si>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</si>
  <si>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</si>
  <si>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</si>
  <si>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</si>
  <si>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</si>
  <si>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</si>
  <si>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</si>
  <si>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</si>
  <si>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</si>
  <si>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</si>
  <si>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</si>
  <si>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</si>
  <si>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</si>
  <si>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</si>
  <si>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</si>
  <si>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</si>
  <si>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</si>
  <si>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</si>
  <si>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</si>
  <si>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</si>
  <si>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</si>
  <si>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</si>
  <si>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</si>
  <si>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</si>
  <si>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</si>
  <si>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</si>
  <si>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</si>
  <si>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</si>
  <si>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</si>
  <si>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</si>
  <si>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</si>
  <si>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</si>
  <si>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</si>
  <si>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</si>
  <si>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</si>
  <si>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</si>
  <si>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</si>
  <si>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</si>
  <si>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</si>
  <si>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</si>
  <si>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</si>
  <si>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</si>
  <si>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</si>
  <si>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</si>
  <si>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</si>
  <si>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</si>
  <si>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</si>
  <si>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</si>
  <si>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</si>
  <si>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</si>
  <si>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</si>
  <si>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</si>
  <si>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</si>
  <si>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</si>
  <si>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</si>
  <si>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</si>
  <si>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</si>
  <si>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</si>
  <si>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</si>
  <si>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</si>
  <si>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</si>
  <si>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</si>
  <si>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</si>
  <si>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</si>
  <si>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</si>
  <si>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</si>
  <si>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</si>
  <si>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</si>
  <si>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</si>
  <si>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</si>
  <si>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</si>
  <si>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</si>
  <si>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</si>
  <si>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</si>
  <si>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</si>
  <si>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</si>
  <si>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</si>
  <si>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</si>
  <si>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</si>
  <si>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</si>
  <si>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</si>
  <si>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</si>
  <si>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</si>
  <si>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</si>
  <si>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</si>
  <si>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</si>
  <si>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</si>
  <si>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</si>
  <si>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</si>
  <si>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</si>
  <si>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</si>
  <si>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</si>
  <si>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</si>
  <si>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</si>
  <si>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</si>
  <si>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</si>
  <si>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</si>
  <si>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</si>
  <si>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</si>
  <si>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</si>
  <si>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</si>
  <si>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</si>
  <si>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</si>
  <si>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</si>
  <si>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</si>
  <si>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</si>
  <si>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</si>
  <si>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</si>
  <si>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</si>
  <si>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</si>
  <si>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</si>
  <si>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</si>
  <si>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</si>
  <si>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</si>
  <si>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</si>
  <si>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</si>
  <si>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</si>
  <si>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</si>
  <si>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</si>
  <si>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</si>
  <si>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</si>
  <si>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</si>
  <si>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</si>
  <si>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</si>
  <si>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</si>
  <si>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</si>
  <si>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</si>
  <si>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</si>
  <si>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</si>
  <si>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</si>
  <si>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</si>
  <si>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</si>
  <si>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</si>
  <si>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</si>
  <si>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</si>
  <si>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</si>
  <si>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</si>
  <si>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</si>
  <si>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</si>
  <si>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</si>
  <si>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</si>
  <si>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</si>
  <si>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</si>
  <si>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</si>
  <si>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</si>
  <si>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</si>
  <si>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</si>
  <si>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</si>
  <si>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</si>
  <si>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</si>
  <si>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</si>
  <si>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</si>
  <si>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</si>
  <si>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</si>
  <si>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</si>
  <si>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</si>
  <si>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</si>
  <si>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</si>
  <si>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</si>
  <si>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</si>
  <si>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</si>
  <si>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</si>
  <si>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</si>
  <si>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</si>
  <si>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</si>
  <si>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</si>
  <si>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</si>
  <si>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</si>
  <si>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</si>
  <si>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</si>
  <si>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</si>
  <si>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</si>
  <si>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</si>
  <si>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</si>
  <si>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</si>
  <si>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</si>
  <si>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</si>
  <si>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</si>
  <si>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</si>
  <si>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</si>
  <si>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</si>
  <si>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</si>
  <si>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</si>
  <si>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</si>
  <si>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</si>
  <si>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</si>
  <si>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</si>
  <si>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</si>
  <si>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</si>
  <si>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</si>
  <si>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</si>
  <si>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</si>
  <si>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</si>
  <si>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</si>
  <si>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</si>
  <si>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</si>
  <si>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</si>
  <si>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</si>
  <si>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</si>
  <si>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</si>
  <si>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</si>
  <si>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</si>
  <si>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</si>
  <si>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</si>
  <si>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</si>
  <si>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</si>
  <si>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</si>
  <si>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</si>
  <si>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</si>
  <si>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</si>
  <si>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</si>
  <si>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</si>
  <si>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</si>
  <si>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</si>
  <si>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</si>
  <si>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</si>
  <si>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</si>
  <si>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</si>
  <si>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</si>
  <si>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</si>
  <si>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</si>
  <si>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</si>
  <si>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</si>
  <si>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</si>
  <si>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</si>
  <si>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</si>
  <si>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</si>
  <si>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</si>
  <si>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</si>
  <si>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</si>
  <si>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</si>
  <si>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</si>
  <si>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</si>
  <si>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</si>
  <si>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</si>
  <si>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</si>
  <si>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</si>
  <si>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</si>
  <si>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</si>
  <si>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</si>
  <si>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</si>
  <si>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</si>
  <si>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</si>
  <si>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</si>
  <si>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</si>
  <si>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</si>
  <si>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</si>
  <si>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</si>
  <si>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</si>
  <si>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</si>
  <si>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</si>
  <si>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</si>
  <si>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</si>
  <si>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</si>
  <si>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</si>
  <si>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</si>
  <si>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</si>
  <si>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</si>
  <si>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</si>
  <si>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</si>
  <si>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</si>
  <si>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</si>
  <si>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</si>
  <si>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</si>
  <si>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</si>
  <si>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</si>
  <si>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</si>
  <si>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</si>
  <si>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</si>
  <si>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</si>
  <si>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</si>
  <si>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</si>
  <si>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</si>
  <si>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</si>
  <si>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</si>
  <si>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</si>
  <si>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</si>
  <si>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</si>
  <si>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</si>
  <si>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</si>
  <si>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</si>
  <si>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</si>
  <si>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</si>
  <si>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</si>
  <si>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</si>
  <si>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</si>
  <si>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</si>
  <si>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</si>
  <si>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</si>
  <si>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</si>
  <si>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</si>
  <si>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</si>
  <si>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</si>
  <si>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</si>
  <si>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</si>
  <si>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</si>
  <si>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</si>
  <si>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</si>
  <si>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</si>
  <si>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</si>
  <si>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</si>
  <si>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</si>
  <si>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</si>
  <si>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</si>
  <si>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</si>
  <si>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</si>
  <si>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</si>
  <si>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</si>
  <si>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</si>
  <si>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</si>
  <si>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</si>
  <si>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</si>
  <si>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</si>
  <si>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</si>
  <si>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</si>
  <si>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</si>
  <si>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</si>
  <si>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</si>
  <si>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</si>
  <si>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</si>
  <si>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</si>
  <si>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</si>
  <si>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</si>
  <si>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</si>
  <si>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</si>
  <si>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</si>
  <si>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</si>
  <si>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</si>
  <si>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</si>
  <si>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</si>
  <si>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</si>
  <si>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</si>
  <si>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</si>
  <si>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</si>
  <si>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</si>
  <si>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</si>
  <si>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</si>
  <si>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</si>
  <si>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</si>
  <si>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</si>
  <si>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</si>
  <si>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</si>
  <si>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</si>
  <si>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</si>
  <si>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</si>
  <si>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</si>
  <si>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</si>
  <si>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</si>
  <si>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</si>
  <si>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</si>
  <si>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</si>
  <si>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</si>
  <si>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</si>
  <si>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</si>
  <si>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</si>
  <si>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</si>
  <si>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</si>
  <si>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</si>
  <si>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</si>
  <si>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</si>
  <si>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</si>
  <si>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</si>
  <si>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</si>
  <si>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</si>
  <si>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</si>
  <si>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</si>
  <si>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</si>
  <si>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</si>
  <si>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</si>
  <si>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</si>
  <si>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</si>
  <si>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</si>
  <si>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</si>
  <si>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</si>
  <si>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</si>
  <si>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</si>
  <si>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</si>
  <si>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</si>
  <si>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</si>
  <si>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</si>
  <si>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</si>
  <si>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</si>
  <si>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</si>
  <si>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</si>
  <si>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</si>
  <si>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</si>
  <si>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</si>
  <si>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</si>
  <si>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</si>
  <si>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</si>
  <si>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</si>
  <si>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</si>
  <si>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</si>
  <si>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</si>
  <si>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</si>
  <si>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</si>
  <si>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</si>
  <si>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</si>
  <si>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</si>
  <si>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</si>
  <si>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</si>
  <si>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</si>
  <si>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</si>
  <si>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</si>
  <si>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</si>
  <si>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</si>
  <si>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</si>
  <si>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</si>
  <si>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</si>
  <si>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</si>
  <si>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</si>
  <si>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</si>
  <si>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</si>
  <si>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</si>
  <si>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</si>
  <si>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</si>
  <si>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</si>
  <si>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</si>
  <si>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</si>
  <si>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</si>
  <si>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</si>
  <si>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</si>
  <si>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</si>
  <si>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</si>
  <si>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</si>
  <si>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</si>
  <si>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</si>
  <si>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</si>
  <si>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</si>
  <si>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</si>
  <si>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</si>
  <si>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</si>
  <si>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</si>
  <si>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</si>
  <si>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</si>
  <si>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</si>
  <si>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</si>
  <si>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</si>
  <si>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</si>
  <si>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</si>
  <si>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</si>
  <si>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</si>
  <si>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</si>
  <si>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</si>
  <si>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</si>
  <si>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</si>
  <si>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</si>
  <si>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</si>
  <si>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</si>
  <si>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</si>
  <si>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</si>
  <si>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</si>
  <si>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</si>
  <si>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</si>
  <si>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</si>
  <si>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</si>
  <si>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</si>
  <si>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</si>
  <si>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</si>
  <si>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</si>
  <si>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</si>
  <si>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</si>
  <si>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</si>
  <si>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</si>
  <si>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</si>
  <si>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</si>
  <si>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</si>
  <si>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</si>
  <si>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</si>
  <si>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</si>
  <si>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</si>
  <si>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</si>
  <si>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</si>
  <si>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</si>
  <si>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</si>
  <si>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</si>
  <si>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</si>
  <si>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</si>
  <si>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</si>
  <si>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</si>
  <si>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</si>
  <si>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</si>
  <si>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</si>
  <si>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</si>
  <si>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</si>
  <si>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</si>
  <si>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</si>
  <si>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</si>
  <si>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</si>
  <si>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</si>
  <si>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</si>
  <si>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</si>
  <si>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</si>
  <si>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</si>
  <si>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</si>
  <si>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</si>
  <si>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</si>
  <si>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</si>
  <si>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</si>
  <si>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</si>
  <si>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</si>
  <si>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</si>
  <si>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</si>
  <si>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</si>
  <si>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</si>
  <si>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</si>
  <si>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</si>
  <si>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</si>
  <si>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</si>
  <si>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</si>
  <si>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</si>
  <si>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</si>
  <si>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</si>
  <si>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</si>
  <si>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</si>
  <si>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</si>
  <si>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</si>
  <si>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</si>
  <si>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</si>
  <si>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</si>
  <si>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</si>
  <si>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</si>
  <si>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</si>
  <si>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</si>
  <si>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</si>
  <si>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</si>
  <si>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</si>
  <si>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</si>
  <si>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</si>
  <si>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</si>
  <si>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</si>
  <si>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</si>
  <si>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</si>
  <si>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</si>
  <si>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</si>
  <si>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</si>
  <si>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</si>
  <si>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</si>
  <si>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</si>
  <si>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</si>
  <si>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</si>
  <si>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</si>
  <si>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</si>
  <si>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</si>
  <si>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</si>
  <si>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</si>
  <si>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</si>
  <si>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</si>
  <si>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</si>
  <si>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</si>
  <si>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</si>
  <si>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</si>
  <si>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</si>
  <si>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</si>
  <si>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</si>
  <si>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</si>
  <si>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</si>
  <si>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</si>
  <si>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</si>
  <si>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</si>
  <si>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</si>
  <si>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</si>
  <si>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</si>
  <si>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</si>
  <si>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</si>
  <si>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</si>
  <si>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</si>
  <si>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</si>
  <si>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</si>
  <si>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</si>
  <si>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</si>
  <si>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</si>
  <si>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</si>
  <si>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</si>
  <si>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</si>
  <si>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</si>
  <si>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</si>
  <si>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</si>
  <si>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</si>
  <si>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</si>
  <si>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</si>
  <si>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</si>
  <si>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</si>
  <si>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</si>
  <si>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</si>
  <si>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</si>
  <si>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</si>
  <si>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</si>
  <si>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</si>
  <si>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</si>
  <si>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</si>
  <si>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</si>
  <si>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</si>
  <si>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</si>
  <si>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</si>
  <si>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</si>
  <si>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</si>
  <si>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</si>
  <si>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</si>
  <si>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</si>
  <si>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</si>
  <si>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</si>
  <si>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</si>
  <si>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</si>
  <si>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</si>
  <si>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</si>
  <si>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</si>
  <si>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</si>
  <si>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</si>
  <si>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</si>
  <si>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</si>
  <si>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</si>
  <si>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</si>
  <si>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</si>
  <si>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</si>
  <si>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</si>
  <si>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</si>
  <si>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</si>
  <si>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</si>
  <si>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</si>
  <si>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</si>
  <si>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</si>
  <si>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</si>
  <si>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</si>
  <si>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</si>
  <si>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</si>
  <si>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</si>
  <si>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</si>
  <si>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</si>
  <si>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</si>
  <si>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</si>
  <si>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</si>
  <si>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</si>
  <si>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</si>
  <si>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</si>
  <si>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</si>
  <si>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</si>
  <si>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</si>
  <si>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</si>
  <si>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</si>
  <si>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</si>
  <si>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</si>
  <si>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</si>
  <si>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</si>
  <si>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</si>
  <si>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</si>
  <si>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</si>
  <si>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</si>
  <si>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</si>
  <si>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</si>
  <si>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</si>
  <si>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</si>
  <si>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</si>
  <si>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</si>
  <si>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</si>
  <si>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</si>
  <si>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</si>
  <si>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</si>
  <si>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</si>
  <si>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</si>
  <si>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</si>
  <si>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</si>
  <si>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</si>
  <si>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</si>
  <si>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</si>
  <si>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</si>
  <si>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</si>
  <si>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</si>
  <si>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</si>
  <si>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</si>
  <si>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</si>
  <si>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</si>
  <si>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</si>
  <si>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</si>
  <si>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</si>
  <si>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</si>
  <si>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</si>
  <si>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</si>
  <si>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</si>
  <si>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</si>
  <si>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</si>
  <si>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</si>
  <si>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</si>
  <si>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</si>
  <si>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</si>
  <si>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</si>
  <si>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</si>
  <si>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</si>
  <si>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</si>
  <si>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</si>
  <si>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</si>
  <si>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</si>
  <si>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</si>
  <si>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</si>
  <si>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</si>
  <si>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</si>
  <si>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</si>
  <si>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</si>
  <si>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</si>
  <si>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</si>
  <si>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</si>
  <si>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</si>
  <si>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</si>
  <si>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</si>
  <si>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</si>
  <si>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</si>
  <si>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</si>
  <si>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</si>
  <si>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</si>
  <si>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</si>
  <si>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</si>
  <si>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</si>
  <si>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</si>
  <si>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</si>
  <si>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</si>
  <si>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</si>
  <si>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</si>
  <si>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</si>
  <si>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</si>
  <si>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</si>
  <si>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</si>
  <si>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</si>
  <si>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</si>
  <si>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</si>
  <si>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</si>
  <si>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</si>
  <si>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</si>
  <si>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</si>
  <si>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</si>
  <si>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</si>
  <si>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</si>
  <si>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</si>
  <si>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</si>
  <si>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</si>
  <si>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</si>
  <si>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</si>
  <si>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</si>
  <si>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</si>
  <si>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</si>
  <si>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</si>
  <si>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</si>
  <si>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</si>
  <si>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</si>
  <si>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</si>
  <si>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</si>
  <si>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</si>
  <si>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</si>
  <si>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</si>
  <si>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</si>
  <si>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</si>
  <si>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</si>
  <si>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</si>
  <si>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</si>
  <si>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</si>
  <si>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</si>
  <si>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</si>
  <si>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</si>
  <si>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</si>
  <si>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</si>
  <si>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</si>
  <si>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</si>
  <si>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</si>
  <si>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</si>
  <si>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</si>
  <si>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</si>
  <si>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</si>
  <si>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</si>
  <si>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</si>
  <si>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</si>
  <si>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</si>
  <si>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</si>
  <si>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</si>
  <si>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</si>
  <si>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</si>
  <si>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</si>
  <si>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</si>
  <si>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</si>
  <si>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</si>
  <si>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</si>
  <si>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</si>
  <si>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</si>
  <si>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</si>
  <si>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</si>
  <si>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</si>
  <si>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</si>
  <si>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</si>
  <si>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</si>
  <si>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</si>
  <si>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</si>
  <si>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</si>
  <si>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</si>
  <si>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</si>
  <si>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</si>
  <si>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</si>
  <si>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</si>
  <si>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</si>
  <si>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</si>
  <si>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</si>
  <si>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</si>
  <si>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</si>
  <si>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</si>
  <si>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</si>
  <si>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</si>
  <si>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</si>
  <si>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</si>
  <si>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</si>
  <si>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</si>
  <si>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</si>
  <si>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</si>
  <si>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</si>
  <si>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</si>
  <si>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</si>
  <si>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</si>
  <si>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</si>
  <si>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</si>
  <si>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</si>
  <si>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</si>
  <si>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</si>
  <si>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</si>
  <si>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</si>
  <si>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</si>
  <si>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</si>
  <si>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</si>
  <si>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</si>
  <si>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</si>
  <si>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</si>
  <si>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</si>
  <si>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</si>
  <si>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</si>
  <si>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</si>
  <si>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</si>
  <si>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</si>
  <si>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</si>
  <si>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</si>
  <si>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</si>
  <si>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</si>
  <si>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</si>
  <si>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</si>
  <si>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</si>
  <si>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</si>
  <si>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</si>
  <si>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</si>
  <si>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</si>
  <si>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</si>
  <si>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</si>
  <si>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</si>
  <si>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</si>
  <si>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</si>
  <si>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</si>
  <si>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</si>
  <si>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</si>
  <si>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</si>
  <si>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</si>
  <si>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</si>
  <si>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</si>
  <si>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</si>
  <si>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</si>
  <si>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</si>
  <si>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</si>
  <si>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</si>
  <si>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</si>
  <si>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</si>
  <si>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</si>
  <si>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</si>
  <si>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</si>
  <si>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</si>
  <si>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</si>
  <si>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</si>
  <si>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</si>
  <si>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</si>
  <si>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</si>
  <si>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</si>
  <si>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</si>
  <si>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</si>
  <si>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</si>
  <si>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</si>
  <si>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</si>
  <si>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</si>
  <si>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</si>
  <si>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</si>
  <si>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</si>
  <si>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</si>
  <si>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</si>
  <si>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</si>
  <si>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</si>
  <si>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</si>
  <si>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</si>
  <si>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</si>
  <si>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</si>
  <si>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</si>
  <si>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</si>
  <si>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</si>
  <si>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</si>
  <si>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</si>
  <si>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</si>
  <si>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</si>
  <si>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</si>
  <si>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</si>
  <si>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</si>
  <si>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</si>
  <si>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</si>
  <si>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</si>
  <si>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</si>
  <si>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</si>
  <si>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</si>
  <si>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</si>
  <si>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</si>
  <si>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</si>
  <si>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</si>
  <si>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</si>
  <si>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</si>
  <si>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</si>
  <si>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</si>
  <si>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</si>
  <si>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</si>
  <si>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</si>
  <si>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</si>
  <si>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</si>
  <si>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</si>
  <si>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</si>
  <si>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</si>
  <si>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</si>
  <si>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</si>
  <si>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</si>
  <si>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</si>
  <si>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</si>
  <si>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</si>
  <si>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</si>
  <si>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</si>
  <si>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</si>
  <si>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</si>
  <si>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</si>
  <si>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</si>
  <si>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</si>
  <si>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</si>
  <si>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</si>
  <si>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</si>
  <si>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</si>
  <si>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</si>
  <si>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</si>
  <si>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</si>
  <si>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</si>
  <si>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</si>
  <si>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</si>
  <si>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</si>
  <si>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</si>
  <si>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</si>
  <si>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</si>
  <si>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</si>
  <si>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</si>
  <si>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</si>
  <si>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</si>
  <si>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</si>
  <si>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</si>
  <si>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</si>
  <si>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</si>
  <si>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</si>
  <si>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</si>
  <si>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</si>
  <si>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</si>
  <si>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</si>
  <si>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</si>
  <si>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</si>
  <si>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</si>
  <si>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</si>
  <si>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</si>
  <si>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</si>
  <si>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</si>
  <si>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</si>
  <si>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</si>
  <si>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</si>
  <si>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</si>
  <si>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</si>
  <si>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</si>
  <si>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</si>
  <si>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</si>
  <si>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</si>
  <si>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</si>
  <si>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</si>
  <si>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</si>
  <si>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</si>
  <si>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</si>
  <si>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</si>
  <si>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</si>
  <si>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</si>
  <si>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</si>
  <si>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</si>
  <si>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</si>
  <si>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</si>
  <si>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</si>
  <si>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</si>
  <si>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</si>
  <si>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</si>
  <si>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</si>
  <si>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</si>
  <si>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</si>
  <si>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</si>
  <si>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</si>
  <si>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</si>
  <si>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</si>
  <si>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</si>
  <si>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</si>
  <si>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</si>
  <si>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</si>
  <si>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</si>
  <si>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</si>
  <si>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</si>
  <si>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</si>
  <si>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</si>
  <si>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</si>
  <si>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</si>
  <si>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</si>
  <si>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</si>
  <si>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</si>
  <si>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</si>
  <si>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</si>
  <si>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</si>
  <si>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</si>
  <si>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</si>
  <si>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</si>
  <si>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</si>
  <si>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</si>
  <si>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</si>
  <si>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</si>
  <si>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</si>
  <si>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</si>
  <si>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</si>
  <si>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</si>
  <si>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</si>
  <si>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</si>
  <si>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</si>
  <si>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</si>
  <si>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</si>
  <si>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</si>
  <si>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</si>
  <si>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</si>
  <si>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</si>
  <si>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</si>
  <si>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</si>
  <si>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</si>
  <si>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</si>
  <si>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</si>
  <si>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</si>
  <si>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</si>
  <si>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</si>
  <si>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</si>
  <si>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</si>
  <si>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</si>
  <si>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</si>
  <si>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</si>
  <si>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</si>
  <si>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</si>
  <si>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</si>
  <si>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</si>
  <si>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</si>
  <si>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</si>
  <si>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</si>
  <si>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</si>
  <si>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</si>
  <si>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</si>
  <si>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</si>
  <si>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</si>
  <si>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</si>
  <si>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</si>
  <si>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</si>
  <si>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</si>
  <si>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</si>
  <si>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</si>
  <si>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</si>
  <si>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</si>
  <si>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</si>
  <si>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</si>
  <si>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</si>
  <si>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</si>
  <si>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</si>
  <si>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</si>
  <si>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</si>
  <si>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</si>
  <si>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</si>
  <si>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</si>
  <si>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</si>
  <si>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</si>
  <si>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</si>
  <si>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</si>
  <si>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</si>
  <si>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</si>
  <si>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</si>
  <si>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</si>
  <si>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</si>
  <si>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</si>
  <si>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</si>
  <si>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</si>
  <si>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</si>
  <si>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</si>
  <si>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</si>
  <si>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</si>
  <si>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</si>
  <si>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</si>
  <si>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</si>
  <si>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</si>
  <si>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</si>
  <si>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</si>
  <si>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</si>
  <si>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</si>
  <si>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</si>
  <si>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</si>
  <si>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</si>
  <si>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</si>
  <si>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</si>
  <si>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</si>
  <si>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</si>
  <si>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</si>
  <si>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</si>
  <si>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</si>
  <si>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</si>
  <si>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</si>
  <si>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</si>
  <si>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</si>
  <si>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</si>
  <si>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</si>
  <si>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</si>
  <si>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</si>
  <si>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</si>
  <si>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</si>
  <si>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</si>
  <si>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</si>
  <si>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</si>
  <si>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</si>
  <si>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</si>
  <si>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</si>
  <si>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</si>
  <si>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</si>
  <si>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</si>
  <si>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</si>
  <si>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</si>
  <si>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</si>
  <si>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</si>
  <si>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</si>
  <si>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</si>
  <si>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</si>
  <si>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</si>
  <si>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</si>
  <si>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</si>
  <si>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</si>
  <si>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</si>
  <si>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</si>
  <si>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</si>
  <si>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</si>
  <si>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</si>
  <si>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</si>
  <si>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</si>
  <si>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</si>
  <si>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</si>
  <si>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</si>
  <si>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</si>
  <si>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</si>
  <si>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</si>
  <si>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</si>
  <si>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</si>
  <si>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</si>
  <si>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</si>
  <si>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</si>
  <si>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</si>
  <si>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</si>
  <si>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</si>
  <si>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</si>
  <si>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</si>
  <si>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</si>
  <si>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</si>
  <si>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</si>
  <si>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</si>
  <si>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</si>
  <si>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</si>
  <si>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</si>
  <si>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</si>
  <si>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</si>
  <si>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</si>
  <si>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</si>
  <si>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</si>
  <si>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</si>
  <si>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</si>
  <si>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</si>
  <si>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</si>
  <si>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</si>
  <si>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</si>
  <si>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</si>
  <si>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</si>
  <si>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</si>
  <si>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</si>
  <si>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</si>
  <si>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</si>
  <si>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</si>
  <si>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</si>
  <si>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</si>
  <si>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</si>
  <si>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</si>
  <si>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</si>
  <si>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</si>
  <si>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</si>
  <si>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</si>
  <si>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</si>
  <si>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</si>
  <si>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</si>
  <si>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</si>
  <si>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</si>
  <si>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</si>
  <si>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</si>
  <si>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</si>
  <si>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</si>
  <si>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</si>
  <si>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</si>
  <si>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</si>
  <si>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</si>
  <si>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</si>
  <si>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</si>
  <si>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</si>
  <si>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</si>
  <si>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</si>
  <si>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</si>
  <si>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</si>
  <si>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</si>
  <si>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</si>
  <si>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</si>
  <si>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</si>
  <si>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</si>
  <si>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</si>
  <si>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</si>
  <si>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</si>
  <si>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</si>
  <si>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</si>
  <si>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</si>
  <si>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</si>
  <si>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</si>
  <si>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</si>
  <si>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</si>
  <si>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</si>
  <si>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</si>
  <si>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</si>
  <si>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</si>
  <si>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</si>
  <si>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</si>
  <si>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</si>
  <si>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</si>
  <si>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</si>
  <si>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</si>
  <si>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</si>
  <si>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</si>
  <si>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</si>
  <si>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</si>
  <si>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</si>
  <si>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</si>
  <si>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</si>
  <si>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</si>
  <si>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</si>
  <si>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</si>
  <si>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</si>
  <si>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</si>
  <si>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</si>
  <si>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</si>
  <si>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</si>
  <si>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</si>
  <si>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</si>
  <si>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</si>
  <si>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</si>
  <si>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</si>
  <si>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</si>
  <si>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</si>
  <si>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</si>
  <si>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</si>
  <si>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</si>
  <si>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</si>
  <si>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</si>
  <si>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</si>
  <si>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</si>
  <si>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</si>
  <si>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</si>
  <si>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</si>
  <si>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</si>
  <si>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</si>
  <si>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</si>
  <si>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</si>
  <si>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</si>
  <si>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</si>
  <si>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</si>
  <si>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</si>
  <si>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</si>
  <si>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</si>
  <si>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</si>
  <si>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</si>
  <si>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</si>
  <si>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</si>
  <si>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</si>
  <si>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</si>
  <si>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</si>
  <si>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</si>
  <si>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</si>
  <si>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</si>
  <si>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</si>
  <si>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</si>
  <si>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</si>
  <si>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</si>
  <si>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</si>
  <si>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</si>
  <si>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</si>
  <si>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</si>
  <si>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</si>
  <si>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</si>
  <si>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</si>
  <si>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</si>
  <si>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</si>
  <si>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</si>
  <si>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</si>
  <si>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</si>
  <si>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</si>
  <si>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</si>
  <si>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</si>
  <si>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</si>
  <si>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</si>
  <si>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</si>
  <si>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</si>
  <si>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</si>
  <si>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</si>
  <si>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</si>
  <si>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</si>
  <si>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</si>
  <si>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</si>
  <si>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</si>
  <si>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</si>
  <si>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</si>
  <si>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</si>
  <si>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</si>
  <si>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</si>
  <si>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</si>
  <si>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</si>
  <si>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</si>
  <si>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</si>
  <si>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</si>
  <si>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</si>
  <si>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</si>
  <si>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</si>
  <si>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</si>
  <si>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</si>
  <si>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</si>
  <si>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</si>
  <si>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</si>
  <si>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</si>
  <si>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</si>
  <si>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</si>
  <si>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</si>
  <si>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</si>
  <si>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</si>
  <si>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</si>
  <si>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</si>
  <si>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</si>
  <si>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</si>
  <si>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</si>
  <si>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</si>
  <si>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</si>
  <si>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</si>
  <si>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</si>
  <si>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</si>
  <si>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</si>
  <si>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</si>
  <si>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</si>
  <si>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</si>
  <si>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</si>
  <si>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</si>
  <si>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</si>
  <si>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</si>
  <si>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</si>
  <si>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</si>
  <si>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</si>
  <si>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</si>
  <si>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</si>
  <si>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</si>
  <si>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</si>
  <si>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</si>
  <si>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</si>
  <si>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</si>
  <si>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</si>
  <si>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</si>
  <si>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</si>
  <si>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</si>
  <si>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</si>
  <si>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</si>
  <si>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</si>
  <si>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</si>
  <si>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</si>
  <si>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</si>
  <si>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</si>
  <si>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</si>
  <si>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</si>
  <si>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</si>
  <si>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</si>
  <si>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</si>
  <si>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</si>
  <si>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</si>
  <si>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</si>
  <si>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</si>
  <si>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</si>
  <si>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</si>
  <si>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</si>
  <si>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</si>
  <si>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</si>
  <si>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</si>
  <si>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</si>
  <si>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</si>
  <si>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</si>
  <si>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</si>
  <si>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</si>
  <si>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</si>
  <si>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</si>
  <si>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</si>
  <si>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</si>
  <si>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</si>
  <si>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</si>
  <si>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</si>
  <si>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</si>
  <si>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</si>
  <si>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</si>
  <si>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</si>
  <si>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</si>
  <si>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</si>
  <si>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</si>
  <si>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</si>
  <si>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</si>
  <si>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</si>
  <si>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</si>
  <si>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</si>
  <si>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</si>
  <si>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</si>
  <si>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</si>
  <si>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</si>
  <si>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</si>
  <si>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</si>
  <si>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</si>
  <si>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</si>
  <si>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</si>
  <si>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</si>
  <si>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</si>
  <si>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</si>
  <si>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</si>
  <si>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</si>
  <si>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</si>
  <si>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</si>
  <si>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</si>
  <si>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</si>
  <si>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</si>
  <si>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</si>
  <si>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</si>
  <si>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</si>
  <si>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</si>
  <si>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</si>
  <si>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</si>
  <si>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</si>
  <si>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</si>
  <si>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</si>
  <si>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</si>
  <si>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</si>
  <si>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</si>
  <si>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</si>
  <si>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</si>
  <si>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</si>
  <si>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</si>
  <si>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</si>
  <si>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</si>
  <si>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</si>
  <si>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</si>
  <si>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</si>
  <si>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</si>
  <si>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</si>
  <si>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</si>
  <si>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</si>
  <si>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</si>
  <si>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</si>
  <si>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</si>
  <si>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</si>
  <si>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</si>
  <si>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</si>
  <si>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</si>
  <si>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</si>
  <si>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</si>
  <si>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</si>
  <si>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</si>
  <si>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</si>
  <si>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</si>
  <si>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</si>
  <si>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</si>
  <si>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</si>
  <si>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</si>
  <si>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</si>
  <si>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</si>
  <si>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</si>
  <si>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</si>
  <si>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</si>
  <si>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</si>
  <si>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</si>
  <si>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</si>
  <si>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</si>
  <si>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</si>
  <si>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</si>
  <si>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</si>
  <si>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</si>
  <si>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</si>
  <si>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</si>
  <si>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</si>
  <si>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</si>
  <si>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</si>
  <si>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</si>
  <si>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</si>
  <si>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</si>
  <si>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</si>
  <si>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</si>
  <si>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</si>
  <si>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</si>
  <si>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</si>
  <si>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</si>
  <si>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</si>
  <si>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</si>
  <si>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</si>
  <si>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</si>
  <si>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</si>
  <si>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</si>
  <si>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</si>
  <si>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</si>
  <si>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</si>
  <si>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</si>
  <si>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</si>
  <si>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</si>
  <si>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</si>
  <si>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</si>
  <si>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</si>
  <si>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</si>
  <si>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</si>
  <si>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</si>
  <si>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</si>
  <si>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</si>
  <si>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</si>
  <si>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</si>
  <si>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</si>
  <si>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</si>
  <si>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</si>
  <si>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</si>
  <si>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</si>
  <si>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</si>
  <si>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</si>
  <si>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</si>
  <si>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</si>
  <si>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</si>
  <si>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</si>
  <si>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</si>
  <si>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</si>
  <si>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</si>
  <si>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</si>
  <si>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</si>
  <si>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</si>
  <si>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</si>
  <si>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</si>
  <si>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</si>
  <si>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</si>
  <si>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</si>
  <si>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</si>
  <si>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</si>
  <si>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</si>
  <si>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</si>
  <si>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</si>
  <si>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</si>
  <si>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</si>
  <si>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</si>
  <si>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</si>
  <si>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</si>
  <si>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</si>
  <si>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</si>
  <si>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</si>
  <si>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</si>
  <si>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</si>
  <si>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</si>
  <si>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</si>
  <si>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</si>
  <si>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</si>
  <si>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</si>
  <si>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</si>
  <si>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</si>
  <si>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</si>
  <si>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</si>
  <si>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</si>
  <si>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</si>
  <si>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</si>
  <si>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</si>
  <si>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</si>
  <si>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</si>
  <si>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</si>
  <si>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</si>
  <si>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</si>
  <si>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</si>
  <si>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</si>
  <si>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</si>
  <si>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</si>
  <si>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</si>
  <si>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</si>
  <si>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</si>
  <si>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</si>
  <si>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</si>
  <si>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</si>
  <si>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</si>
  <si>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</si>
  <si>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</si>
  <si>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</si>
  <si>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</si>
  <si>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</si>
  <si>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</si>
  <si>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</si>
  <si>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</si>
  <si>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</si>
  <si>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</si>
  <si>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</si>
  <si>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</si>
  <si>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</si>
  <si>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</si>
  <si>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</si>
  <si>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</si>
  <si>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</si>
  <si>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</si>
  <si>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</si>
  <si>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</si>
  <si>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</si>
  <si>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</si>
  <si>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</si>
  <si>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</si>
  <si>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</si>
  <si>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</si>
  <si>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</si>
  <si>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</si>
  <si>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</si>
  <si>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</si>
  <si>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</si>
  <si>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</si>
  <si>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</si>
  <si>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</si>
  <si>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</si>
  <si>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</si>
  <si>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</si>
  <si>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</si>
  <si>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</si>
  <si>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</si>
  <si>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</si>
  <si>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</si>
  <si>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</si>
  <si>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</si>
  <si>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</si>
  <si>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</si>
  <si>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</si>
  <si>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</si>
  <si>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</si>
  <si>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</si>
  <si>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</si>
  <si>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</si>
  <si>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</si>
  <si>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</si>
  <si>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</si>
  <si>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</si>
  <si>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</si>
  <si>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</si>
  <si>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</si>
  <si>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</si>
  <si>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</si>
  <si>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</si>
  <si>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</si>
  <si>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</si>
  <si>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</si>
  <si>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</si>
  <si>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</si>
  <si>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</si>
  <si>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</si>
  <si>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</si>
  <si>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</si>
  <si>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</si>
  <si>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</si>
  <si>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</si>
  <si>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</si>
  <si>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</si>
  <si>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</si>
  <si>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</si>
  <si>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</si>
  <si>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</si>
  <si>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</si>
  <si>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</si>
  <si>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</si>
  <si>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</si>
  <si>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</si>
  <si>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</si>
  <si>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</si>
  <si>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</si>
  <si>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</si>
  <si>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</si>
  <si>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</si>
  <si>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</si>
  <si>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</si>
  <si>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</si>
  <si>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</si>
  <si>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</si>
  <si>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</si>
  <si>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</si>
  <si>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</si>
  <si>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</si>
  <si>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</si>
  <si>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</si>
  <si>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</si>
  <si>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</si>
  <si>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</si>
  <si>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</si>
  <si>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</si>
  <si>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</si>
  <si>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</si>
  <si>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</si>
  <si>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</si>
  <si>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</si>
  <si>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</si>
  <si>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</si>
  <si>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</si>
  <si>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</si>
  <si>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</si>
  <si>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</si>
  <si>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</si>
  <si>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</si>
  <si>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</si>
  <si>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</si>
  <si>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</si>
  <si>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</si>
  <si>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</si>
  <si>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</si>
  <si>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</si>
  <si>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</si>
  <si>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</si>
  <si>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</si>
  <si>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</si>
  <si>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</si>
  <si>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</si>
  <si>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</si>
  <si>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</si>
  <si>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</si>
  <si>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</si>
  <si>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</si>
  <si>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</si>
  <si>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</si>
  <si>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</si>
  <si>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</si>
  <si>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</si>
  <si>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</si>
  <si>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</si>
  <si>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</si>
  <si>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</si>
  <si>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</si>
  <si>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</si>
  <si>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</si>
  <si>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</si>
  <si>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</si>
  <si>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</si>
  <si>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</si>
  <si>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</si>
  <si>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</si>
  <si>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</si>
  <si>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</si>
  <si>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</si>
  <si>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</si>
  <si>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</si>
  <si>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</si>
  <si>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</si>
  <si>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</si>
  <si>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</si>
  <si>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</si>
  <si>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</si>
  <si>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</si>
  <si>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</si>
  <si>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</si>
  <si>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</si>
  <si>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</si>
  <si>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</si>
  <si>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</si>
  <si>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</si>
  <si>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</si>
  <si>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</si>
  <si>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</si>
  <si>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</si>
  <si>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</si>
  <si>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</si>
  <si>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</si>
  <si>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</si>
  <si>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</si>
  <si>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</si>
  <si>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</si>
  <si>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</si>
  <si>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</si>
  <si>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</si>
  <si>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</si>
  <si>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</si>
  <si>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</si>
  <si>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</si>
  <si>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</si>
  <si>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</si>
  <si>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</si>
  <si>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</si>
  <si>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</si>
  <si>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</si>
  <si>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</si>
  <si>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</si>
  <si>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</si>
  <si>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</si>
  <si>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</si>
  <si>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</si>
  <si>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</si>
  <si>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</si>
  <si>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</si>
  <si>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</si>
  <si>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</si>
  <si>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</si>
  <si>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</si>
  <si>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</si>
  <si>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</si>
  <si>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</si>
  <si>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</si>
  <si>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</si>
  <si>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</si>
  <si>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</si>
  <si>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</si>
  <si>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</si>
  <si>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</si>
  <si>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</si>
  <si>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</si>
  <si>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</si>
  <si>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</si>
  <si>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</si>
  <si>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</si>
  <si>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</si>
  <si>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</si>
  <si>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</si>
  <si>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</si>
  <si>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</si>
  <si>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</si>
  <si>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</si>
  <si>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</si>
  <si>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</si>
  <si>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</si>
  <si>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</si>
  <si>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</si>
  <si>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</si>
  <si>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</si>
  <si>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</si>
  <si>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</si>
  <si>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</si>
  <si>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</si>
  <si>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</si>
  <si>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</si>
  <si>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</si>
  <si>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</si>
  <si>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</si>
  <si>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</si>
  <si>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</si>
  <si>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</si>
  <si>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</si>
  <si>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</si>
  <si>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</si>
  <si>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</si>
  <si>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</si>
  <si>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</si>
  <si>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</si>
  <si>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</si>
  <si>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</si>
  <si>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</si>
  <si>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</si>
  <si>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</si>
  <si>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</si>
  <si>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</si>
  <si>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</si>
  <si>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</si>
  <si>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</si>
  <si>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</si>
  <si>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</si>
  <si>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</si>
  <si>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</si>
  <si>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</si>
  <si>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</si>
  <si>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</si>
  <si>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</si>
  <si>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</si>
  <si>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</si>
  <si>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</si>
  <si>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</si>
  <si>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</si>
  <si>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</si>
  <si>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</si>
  <si>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</si>
  <si>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</si>
  <si>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</si>
  <si>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</si>
  <si>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</si>
  <si>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</si>
  <si>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</si>
  <si>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</si>
  <si>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</si>
  <si>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</si>
  <si>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</si>
  <si>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</si>
  <si>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</si>
  <si>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</si>
  <si>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</si>
  <si>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</si>
  <si>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</si>
  <si>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</si>
  <si>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</si>
  <si>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</si>
  <si>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</si>
  <si>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</si>
  <si>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</si>
  <si>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</si>
  <si>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</si>
  <si>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</si>
  <si>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</si>
  <si>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</si>
  <si>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</si>
  <si>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</si>
  <si>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</si>
  <si>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</si>
  <si>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</si>
  <si>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</si>
  <si>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</si>
  <si>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</si>
  <si>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</si>
  <si>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</si>
  <si>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</si>
  <si>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</si>
  <si>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</si>
  <si>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</si>
  <si>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</si>
  <si>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</si>
  <si>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</si>
  <si>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</si>
  <si>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</si>
  <si>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</si>
  <si>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</si>
  <si>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</si>
  <si>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</si>
  <si>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</si>
  <si>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</si>
  <si>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</si>
  <si>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</si>
  <si>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</si>
  <si>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</si>
  <si>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</si>
  <si>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</si>
  <si>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</si>
  <si>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</si>
  <si>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</si>
  <si>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</si>
  <si>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</si>
  <si>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</si>
  <si>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</si>
  <si>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</si>
  <si>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</si>
  <si>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</si>
  <si>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</si>
  <si>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</si>
  <si>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</si>
  <si>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</si>
  <si>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</si>
  <si>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</si>
  <si>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</si>
  <si>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</si>
  <si>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</si>
  <si>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</si>
  <si>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</si>
  <si>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</si>
  <si>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</si>
  <si>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</si>
  <si>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</si>
  <si>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</si>
  <si>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</si>
  <si>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</si>
  <si>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</si>
  <si>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</si>
  <si>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</si>
  <si>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</si>
  <si>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</si>
  <si>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</si>
  <si>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</si>
  <si>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</si>
  <si>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</si>
  <si>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</si>
  <si>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</si>
  <si>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</si>
  <si>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</si>
  <si>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</si>
  <si>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</si>
  <si>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</si>
  <si>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</si>
  <si>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</si>
  <si>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</si>
  <si>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</si>
  <si>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</si>
  <si>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</si>
  <si>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</si>
  <si>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</si>
  <si>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</si>
  <si>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</si>
  <si>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</si>
  <si>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</si>
  <si>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</si>
  <si>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</si>
  <si>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</si>
  <si>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</si>
  <si>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</si>
  <si>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</si>
  <si>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</si>
  <si>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</si>
  <si>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</si>
  <si>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</si>
  <si>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</si>
  <si>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</si>
  <si>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</si>
  <si>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</si>
  <si>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</si>
  <si>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</si>
  <si>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</si>
  <si>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</si>
  <si>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</si>
  <si>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</si>
  <si>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</si>
  <si>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</si>
  <si>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</si>
  <si>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</si>
  <si>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</si>
  <si>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</si>
  <si>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</si>
  <si>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</si>
  <si>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</si>
  <si>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</si>
  <si>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</si>
  <si>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</si>
  <si>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</si>
  <si>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</si>
  <si>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</si>
  <si>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</si>
  <si>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</si>
  <si>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</si>
  <si>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</si>
  <si>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</si>
  <si>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</si>
  <si>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</si>
  <si>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</si>
  <si>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</si>
  <si>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</si>
  <si>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</si>
  <si>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</si>
  <si>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</si>
  <si>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</si>
  <si>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</si>
  <si>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</si>
  <si>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</si>
  <si>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</si>
  <si>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</si>
  <si>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</si>
  <si>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</si>
  <si>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</si>
  <si>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</si>
  <si>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</si>
  <si>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</si>
  <si>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</si>
  <si>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</si>
  <si>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</si>
  <si>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</si>
  <si>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</si>
  <si>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</si>
  <si>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</si>
  <si>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</si>
  <si>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</si>
  <si>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</si>
  <si>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</si>
  <si>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</si>
  <si>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</si>
  <si>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</si>
  <si>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</si>
  <si>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</si>
  <si>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</si>
  <si>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</si>
  <si>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</si>
  <si>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</si>
  <si>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</si>
  <si>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</si>
  <si>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</si>
  <si>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</si>
  <si>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</si>
  <si>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</si>
  <si>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</si>
  <si>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</si>
  <si>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</si>
  <si>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</si>
  <si>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</si>
  <si>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</si>
  <si>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</si>
  <si>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</si>
  <si>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</si>
  <si>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</si>
  <si>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</si>
  <si>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</si>
  <si>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</si>
  <si>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</si>
  <si>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</si>
  <si>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</si>
  <si>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</si>
  <si>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</si>
  <si>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</si>
  <si>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</si>
  <si>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</si>
  <si>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</si>
  <si>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</si>
  <si>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</si>
  <si>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</si>
  <si>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</si>
  <si>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</si>
  <si>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</si>
  <si>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</si>
  <si>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</si>
  <si>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</si>
  <si>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</si>
  <si>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</si>
  <si>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</si>
  <si>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</si>
  <si>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</si>
  <si>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</si>
  <si>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</si>
  <si>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</si>
  <si>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</si>
  <si>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</si>
  <si>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</si>
  <si>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</si>
  <si>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</si>
  <si>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</si>
  <si>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</si>
  <si>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</si>
  <si>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</si>
  <si>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</si>
  <si>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</si>
  <si>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</si>
  <si>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</si>
  <si>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</si>
  <si>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</si>
  <si>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</si>
  <si>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</si>
  <si>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</si>
  <si>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</si>
  <si>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</si>
  <si>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</si>
  <si>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</si>
  <si>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</si>
  <si>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</si>
  <si>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</si>
  <si>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</si>
  <si>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</si>
  <si>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</si>
  <si>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</si>
  <si>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</si>
  <si>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</si>
  <si>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</si>
  <si>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</si>
  <si>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</si>
  <si>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</si>
  <si>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</si>
  <si>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</si>
  <si>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</si>
  <si>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</si>
  <si>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</si>
  <si>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</si>
  <si>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</si>
  <si>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</si>
  <si>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</si>
  <si>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</si>
  <si>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</si>
  <si>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</si>
  <si>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</si>
  <si>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</si>
  <si>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</si>
  <si>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</si>
  <si>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</si>
  <si>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</si>
  <si>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</si>
  <si>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</si>
  <si>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</si>
  <si>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</si>
  <si>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</si>
  <si>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</si>
  <si>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</si>
  <si>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</si>
  <si>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</si>
  <si>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</si>
  <si>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</si>
  <si>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</si>
  <si>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</si>
  <si>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</si>
  <si>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</si>
  <si>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</si>
  <si>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</si>
  <si>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</si>
  <si>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</si>
  <si>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</si>
  <si>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</si>
  <si>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</si>
  <si>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</si>
  <si>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</si>
  <si>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</si>
  <si>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</si>
  <si>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</si>
  <si>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</si>
  <si>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</si>
  <si>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</si>
  <si>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</si>
  <si>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</si>
  <si>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</si>
  <si>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</si>
  <si>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</si>
  <si>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</si>
  <si>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</si>
  <si>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</si>
  <si>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</si>
  <si>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</si>
  <si>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</si>
  <si>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</si>
  <si>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</si>
  <si>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</si>
  <si>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</si>
  <si>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</si>
  <si>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</si>
  <si>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</si>
  <si>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</si>
  <si>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</si>
  <si>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</si>
  <si>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</si>
  <si>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</si>
  <si>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</si>
  <si>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</si>
  <si>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</si>
  <si>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</si>
  <si>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</si>
  <si>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</si>
  <si>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</si>
  <si>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</si>
  <si>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</si>
  <si>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</si>
  <si>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</si>
  <si>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</si>
  <si>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</si>
  <si>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</si>
  <si>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</si>
  <si>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</si>
  <si>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</si>
  <si>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</si>
  <si>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</si>
  <si>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</si>
  <si>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</si>
  <si>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</si>
  <si>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</si>
  <si>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</si>
  <si>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</si>
  <si>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</si>
  <si>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</si>
  <si>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</si>
  <si>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</si>
  <si>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</si>
  <si>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</si>
  <si>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</si>
  <si>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</si>
  <si>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</si>
  <si>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</si>
  <si>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</si>
  <si>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</si>
  <si>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</si>
  <si>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</si>
  <si>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</si>
  <si>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</si>
  <si>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</si>
  <si>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</si>
  <si>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</si>
  <si>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</si>
  <si>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</si>
  <si>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</si>
  <si>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</si>
  <si>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</si>
  <si>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</si>
  <si>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</si>
  <si>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</si>
  <si>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</si>
  <si>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</si>
  <si>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</si>
  <si>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</si>
  <si>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</si>
  <si>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</si>
  <si>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</si>
  <si>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</si>
  <si>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</si>
  <si>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</si>
  <si>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</si>
  <si>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</si>
  <si>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</si>
  <si>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</si>
  <si>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</si>
  <si>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</si>
  <si>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</si>
  <si>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</si>
  <si>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</si>
  <si>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</si>
  <si>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</si>
  <si>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</si>
  <si>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</si>
  <si>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</si>
  <si>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</si>
  <si>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</si>
  <si>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</si>
  <si>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</si>
  <si>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</si>
  <si>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</si>
  <si>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</si>
  <si>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</si>
  <si>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</si>
  <si>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</si>
  <si>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</si>
  <si>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</si>
  <si>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</si>
  <si>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</si>
  <si>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</si>
  <si>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</si>
  <si>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</si>
  <si>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</si>
  <si>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</si>
  <si>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</si>
  <si>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</si>
  <si>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</si>
  <si>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</si>
  <si>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</si>
  <si>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</si>
  <si>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</si>
  <si>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</si>
  <si>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</si>
  <si>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</si>
  <si>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</si>
  <si>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</si>
  <si>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</si>
  <si>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</si>
  <si>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</si>
  <si>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</si>
  <si>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</si>
  <si>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</si>
  <si>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</si>
  <si>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</si>
  <si>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</si>
  <si>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</si>
  <si>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</si>
  <si>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</si>
  <si>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</si>
  <si>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</si>
  <si>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</si>
  <si>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</si>
  <si>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</si>
  <si>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</si>
  <si>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</si>
  <si>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</si>
  <si>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</si>
  <si>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</si>
  <si>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</si>
  <si>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</si>
  <si>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</si>
  <si>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</si>
  <si>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</si>
  <si>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</si>
  <si>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</si>
  <si>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</si>
  <si>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</si>
  <si>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</si>
  <si>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</si>
  <si>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</si>
  <si>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</si>
  <si>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</si>
  <si>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</si>
  <si>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</si>
  <si>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</si>
  <si>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</si>
  <si>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</si>
  <si>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</si>
  <si>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</si>
  <si>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</si>
  <si>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</si>
  <si>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</si>
  <si>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</si>
  <si>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</si>
  <si>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</si>
  <si>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</si>
  <si>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</si>
  <si>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</si>
  <si>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</si>
  <si>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</si>
  <si>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</si>
  <si>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</si>
  <si>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</si>
  <si>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</si>
  <si>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</si>
  <si>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</si>
  <si>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</si>
  <si>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</si>
  <si>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</si>
  <si>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</si>
  <si>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</si>
  <si>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</si>
  <si>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</si>
  <si>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</si>
  <si>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</si>
  <si>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</si>
  <si>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</si>
  <si>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</si>
  <si>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</si>
  <si>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</si>
  <si>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</si>
  <si>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</si>
  <si>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</si>
  <si>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</si>
  <si>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</si>
  <si>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</si>
  <si>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</si>
  <si>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</si>
  <si>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</si>
  <si>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</si>
  <si>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</si>
  <si>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</si>
  <si>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</si>
  <si>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</si>
  <si>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</si>
  <si>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</si>
  <si>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</si>
  <si>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</si>
  <si>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</si>
  <si>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</si>
  <si>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</si>
  <si>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</si>
  <si>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</si>
  <si>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</si>
  <si>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</si>
  <si>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</si>
  <si>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</si>
  <si>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</si>
  <si>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</si>
  <si>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</si>
  <si>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</si>
  <si>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</si>
  <si>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</si>
  <si>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</si>
  <si>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</si>
  <si>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</si>
  <si>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</si>
  <si>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</si>
  <si>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</si>
  <si>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</si>
  <si>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</si>
  <si>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</si>
  <si>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</si>
  <si>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</si>
  <si>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</si>
  <si>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</si>
  <si>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</si>
  <si>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</si>
  <si>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</si>
  <si>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</si>
  <si>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</si>
  <si>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</si>
  <si>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</si>
  <si>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</si>
  <si>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</si>
  <si>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</si>
  <si>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</si>
  <si>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</si>
  <si>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</si>
  <si>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</si>
  <si>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</si>
  <si>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</si>
  <si>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</si>
  <si>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</si>
  <si>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</si>
  <si>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</si>
  <si>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</si>
  <si>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</si>
  <si>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</si>
  <si>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</si>
  <si>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</si>
  <si>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</si>
  <si>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</si>
  <si>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</si>
  <si>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</si>
  <si>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</si>
  <si>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</si>
  <si>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</si>
  <si>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</si>
  <si>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</si>
  <si>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</si>
  <si>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</si>
  <si>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</si>
  <si>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</si>
  <si>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</si>
  <si>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</si>
  <si>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</si>
  <si>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</si>
  <si>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</si>
  <si>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</si>
  <si>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</si>
  <si>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</si>
  <si>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</si>
  <si>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</si>
  <si>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</si>
  <si>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</si>
  <si>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</si>
  <si>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</si>
  <si>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</si>
  <si>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</si>
  <si>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</si>
  <si>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</si>
  <si>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</si>
  <si>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</si>
  <si>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</si>
  <si>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</si>
  <si>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</si>
  <si>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</si>
  <si>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</si>
  <si>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</si>
  <si>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</si>
  <si>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</si>
  <si>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</si>
  <si>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</si>
  <si>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</si>
  <si>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</si>
  <si>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</si>
  <si>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</si>
  <si>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</si>
  <si>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</si>
  <si>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</si>
  <si>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</si>
  <si>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</si>
  <si>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</si>
  <si>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</si>
  <si>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</si>
  <si>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</si>
  <si>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</si>
  <si>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</si>
  <si>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</si>
  <si>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</si>
  <si>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</si>
  <si>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</si>
  <si>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</si>
  <si>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</si>
  <si>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</si>
  <si>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</si>
  <si>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</si>
  <si>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</si>
  <si>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</si>
  <si>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</si>
  <si>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</si>
  <si>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</si>
  <si>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</si>
  <si>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</si>
  <si>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</si>
  <si>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</si>
  <si>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</si>
  <si>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</si>
  <si>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</si>
  <si>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</si>
  <si>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</si>
  <si>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</si>
  <si>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</si>
  <si>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</si>
  <si>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</si>
  <si>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</si>
  <si>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</si>
  <si>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</si>
  <si>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</si>
  <si>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</si>
  <si>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</si>
  <si>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</si>
  <si>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</si>
  <si>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</si>
  <si>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</si>
  <si>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</si>
  <si>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</si>
  <si>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</si>
  <si>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</si>
  <si>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</si>
  <si>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</si>
  <si>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</si>
  <si>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</si>
  <si>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</si>
  <si>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</si>
  <si>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</si>
  <si>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</si>
  <si>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</si>
  <si>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</si>
  <si>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</si>
  <si>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</si>
  <si>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</si>
  <si>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</si>
  <si>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</si>
  <si>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</si>
  <si>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</si>
  <si>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</si>
  <si>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</si>
  <si>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</si>
  <si>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</si>
  <si>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</si>
  <si>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</si>
  <si>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</si>
  <si>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</si>
  <si>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</si>
  <si>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</si>
  <si>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</si>
  <si>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</si>
  <si>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</si>
  <si>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</si>
  <si>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</si>
  <si>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</si>
  <si>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</si>
  <si>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</si>
  <si>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</si>
  <si>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</si>
  <si>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</si>
  <si>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</si>
  <si>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</si>
  <si>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</si>
  <si>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</si>
  <si>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</si>
  <si>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</si>
  <si>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</si>
  <si>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</si>
  <si>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</si>
  <si>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</si>
  <si>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</si>
  <si>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</si>
  <si>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</si>
  <si>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</si>
  <si>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</si>
  <si>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</si>
  <si>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</si>
  <si>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</si>
  <si>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</si>
  <si>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</si>
  <si>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</si>
  <si>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</si>
  <si>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</si>
  <si>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</si>
  <si>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</si>
  <si>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</si>
  <si>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</si>
  <si>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</si>
  <si>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</si>
  <si>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</si>
  <si>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</si>
  <si>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</si>
  <si>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</si>
  <si>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</si>
  <si>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</si>
  <si>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</si>
  <si>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</si>
  <si>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</si>
  <si>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</si>
  <si>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</si>
  <si>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</si>
  <si>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</si>
  <si>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</si>
  <si>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</si>
  <si>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</si>
  <si>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</si>
  <si>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</si>
  <si>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</si>
  <si>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</si>
  <si>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</si>
  <si>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</si>
  <si>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</si>
  <si>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</si>
  <si>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</si>
  <si>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</si>
  <si>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</si>
  <si>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</si>
  <si>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</si>
  <si>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</si>
  <si>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</si>
  <si>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</si>
  <si>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</si>
  <si>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</si>
  <si>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</si>
  <si>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</si>
  <si>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</si>
  <si>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</si>
  <si>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</si>
  <si>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</si>
  <si>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</si>
  <si>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</si>
  <si>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</si>
  <si>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</si>
  <si>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</si>
  <si>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</si>
  <si>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</si>
  <si>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</si>
  <si>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</si>
  <si>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</si>
  <si>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</si>
  <si>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</si>
  <si>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</si>
  <si>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</si>
  <si>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</si>
  <si>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</si>
  <si>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</si>
  <si>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</si>
  <si>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</si>
  <si>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</si>
  <si>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</si>
  <si>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</si>
  <si>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</si>
  <si>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</si>
  <si>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</si>
  <si>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</si>
  <si>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</si>
  <si>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</si>
  <si>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</si>
  <si>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</si>
  <si>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</si>
  <si>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</si>
  <si>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</si>
  <si>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</si>
  <si>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</si>
  <si>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</si>
  <si>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</si>
  <si>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</si>
  <si>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</si>
  <si>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</si>
  <si>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</si>
  <si>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</si>
  <si>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</si>
  <si>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</si>
  <si>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</si>
  <si>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</si>
  <si>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</si>
  <si>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</si>
  <si>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</si>
  <si>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</si>
  <si>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</si>
  <si>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</si>
  <si>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</si>
  <si>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</si>
  <si>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</si>
  <si>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</si>
  <si>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</si>
  <si>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</si>
  <si>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</si>
  <si>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</si>
  <si>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</si>
  <si>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</si>
  <si>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</si>
  <si>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</si>
  <si>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</si>
  <si>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</si>
  <si>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</si>
  <si>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</si>
  <si>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</si>
  <si>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</si>
  <si>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</si>
  <si>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</si>
  <si>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</si>
  <si>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</si>
  <si>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</si>
  <si>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</si>
  <si>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</si>
  <si>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</si>
  <si>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</si>
  <si>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</si>
  <si>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</si>
  <si>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</si>
  <si>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</si>
  <si>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</si>
  <si>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</si>
  <si>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</si>
  <si>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</si>
  <si>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</si>
  <si>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</si>
  <si>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</si>
  <si>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</si>
  <si>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</si>
  <si>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</si>
  <si>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</si>
  <si>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</si>
  <si>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</si>
  <si>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</si>
  <si>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</si>
  <si>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</si>
  <si>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</si>
  <si>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</si>
  <si>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</si>
  <si>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</si>
  <si>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</si>
  <si>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</si>
  <si>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</si>
  <si>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</si>
  <si>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</si>
  <si>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</si>
  <si>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</si>
  <si>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</si>
  <si>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</si>
  <si>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</si>
  <si>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</si>
  <si>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</si>
  <si>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</si>
  <si>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</si>
  <si>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</si>
  <si>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</si>
  <si>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</si>
  <si>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</si>
  <si>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</si>
  <si>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</si>
  <si>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</si>
  <si>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</si>
  <si>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</si>
  <si>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</si>
  <si>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</si>
  <si>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</si>
  <si>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</si>
  <si>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</si>
  <si>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</si>
  <si>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</si>
  <si>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</si>
  <si>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</si>
  <si>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</si>
  <si>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</si>
  <si>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</si>
  <si>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</si>
  <si>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</si>
  <si>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</si>
  <si>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</si>
  <si>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</si>
  <si>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</si>
  <si>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</si>
  <si>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</si>
  <si>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</si>
  <si>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</si>
  <si>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</si>
  <si>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</si>
  <si>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</si>
  <si>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</si>
  <si>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</si>
  <si>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</si>
  <si>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</si>
  <si>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</si>
  <si>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</si>
  <si>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</si>
  <si>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</si>
  <si>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</si>
  <si>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</si>
  <si>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</si>
  <si>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</si>
  <si>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</si>
  <si>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</si>
  <si>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</si>
  <si>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</si>
  <si>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</si>
  <si>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</si>
  <si>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</si>
  <si>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</si>
  <si>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</si>
  <si>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</si>
  <si>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</si>
  <si>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</si>
  <si>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</si>
  <si>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</si>
  <si>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</si>
  <si>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</si>
  <si>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</si>
  <si>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</si>
  <si>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</si>
  <si>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</si>
  <si>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</si>
  <si>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</si>
  <si>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</si>
  <si>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</si>
  <si>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</si>
  <si>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</si>
  <si>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</si>
  <si>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</si>
  <si>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</si>
  <si>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</si>
  <si>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</si>
  <si>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</si>
  <si>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</si>
  <si>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</si>
  <si>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</si>
  <si>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</si>
  <si>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</si>
  <si>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</si>
  <si>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</si>
  <si>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</si>
  <si>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</si>
  <si>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</si>
  <si>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</si>
  <si>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</si>
  <si>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</si>
  <si>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</si>
  <si>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</si>
  <si>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</si>
  <si>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</si>
  <si>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</si>
  <si>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</si>
  <si>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</si>
  <si>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</si>
  <si>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</si>
  <si>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</si>
  <si>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</si>
  <si>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</si>
  <si>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</si>
  <si>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</si>
  <si>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</si>
  <si>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</si>
  <si>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</si>
  <si>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</si>
  <si>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</si>
  <si>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</si>
  <si>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</si>
  <si>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</si>
  <si>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</si>
  <si>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</si>
  <si>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</si>
  <si>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</si>
  <si>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</si>
  <si>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</si>
  <si>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</si>
  <si>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</si>
  <si>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</si>
  <si>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</si>
  <si>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</si>
  <si>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</si>
  <si>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</si>
  <si>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</si>
  <si>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</si>
  <si>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</si>
  <si>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</si>
  <si>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</si>
  <si>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</si>
  <si>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</si>
  <si>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</si>
  <si>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</si>
  <si>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</si>
  <si>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</si>
  <si>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</si>
  <si>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</si>
  <si>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</si>
  <si>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</si>
  <si>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</si>
  <si>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</si>
  <si>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</si>
  <si>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</si>
  <si>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</si>
  <si>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</si>
  <si>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</si>
  <si>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</si>
  <si>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</si>
  <si>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</si>
  <si>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</si>
  <si>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</si>
  <si>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</si>
  <si>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</si>
  <si>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</si>
  <si>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</si>
  <si>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</si>
  <si>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</si>
  <si>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</si>
  <si>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</si>
  <si>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</si>
  <si>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</si>
  <si>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</si>
  <si>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</si>
  <si>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</si>
  <si>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</si>
  <si>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</si>
  <si>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</si>
  <si>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</si>
  <si>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</si>
  <si>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</si>
  <si>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</si>
  <si>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</si>
  <si>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</si>
  <si>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</si>
  <si>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</si>
  <si>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</si>
  <si>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</si>
  <si>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</si>
  <si>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</si>
  <si>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</si>
  <si>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</si>
  <si>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</si>
  <si>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</si>
  <si>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</si>
  <si>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</si>
  <si>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</si>
  <si>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</si>
  <si>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</si>
  <si>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</si>
  <si>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</si>
  <si>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</si>
  <si>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</si>
  <si>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</si>
  <si>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</si>
  <si>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</si>
  <si>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</si>
  <si>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</si>
  <si>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</si>
  <si>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</si>
  <si>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</si>
  <si>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</si>
  <si>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</si>
  <si>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</si>
  <si>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</si>
  <si>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</si>
  <si>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</si>
  <si>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</si>
  <si>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</si>
  <si>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</si>
  <si>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</si>
  <si>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</si>
  <si>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</si>
  <si>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</si>
  <si>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</si>
  <si>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</si>
  <si>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</si>
  <si>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</si>
  <si>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</si>
  <si>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</si>
  <si>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</si>
  <si>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</si>
  <si>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</si>
  <si>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</si>
  <si>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</si>
  <si>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</si>
  <si>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</si>
  <si>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</si>
  <si>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</si>
  <si>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</si>
  <si>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</si>
  <si>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</si>
  <si>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</si>
  <si>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</si>
  <si>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</si>
  <si>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</si>
  <si>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</si>
  <si>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</si>
  <si>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</si>
  <si>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</si>
  <si>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</si>
  <si>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</si>
  <si>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</si>
  <si>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</si>
  <si>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</si>
  <si>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</si>
  <si>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</si>
  <si>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</si>
  <si>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</si>
  <si>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</si>
  <si>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</si>
  <si>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</si>
  <si>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</si>
  <si>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</si>
  <si>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</si>
  <si>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</si>
  <si>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</si>
  <si>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</si>
  <si>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</si>
  <si>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</si>
  <si>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</si>
  <si>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</si>
  <si>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</si>
  <si>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</si>
  <si>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</si>
  <si>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</si>
  <si>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</si>
  <si>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</si>
  <si>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</si>
  <si>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</si>
  <si>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</si>
  <si>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</si>
  <si>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</si>
  <si>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</si>
  <si>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</si>
  <si>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</si>
  <si>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</si>
  <si>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</si>
  <si>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</si>
  <si>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</si>
  <si>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</si>
  <si>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</si>
  <si>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</si>
  <si>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</si>
  <si>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</si>
  <si>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</si>
  <si>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</si>
  <si>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</si>
  <si>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</si>
  <si>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</si>
  <si>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</si>
  <si>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</si>
  <si>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</si>
  <si>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</si>
  <si>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</si>
  <si>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</si>
  <si>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</si>
  <si>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</si>
  <si>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</si>
  <si>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</si>
  <si>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</si>
  <si>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</si>
  <si>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</si>
  <si>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</si>
  <si>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</si>
  <si>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</si>
  <si>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</si>
  <si>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</si>
  <si>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</si>
  <si>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</si>
  <si>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</si>
  <si>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</si>
  <si>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</si>
  <si>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</si>
  <si>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</si>
  <si>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</si>
  <si>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</si>
  <si>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</si>
  <si>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</si>
  <si>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</si>
  <si>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</si>
  <si>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</si>
  <si>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</si>
  <si>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</si>
  <si>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</si>
  <si>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</si>
  <si>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</si>
  <si>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</si>
  <si>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</si>
  <si>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</si>
  <si>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</si>
  <si>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</si>
  <si>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</si>
  <si>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</si>
  <si>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</si>
  <si>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</si>
  <si>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</si>
  <si>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</si>
  <si>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</si>
  <si>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</si>
  <si>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</si>
  <si>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</si>
  <si>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</si>
  <si>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</si>
  <si>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</si>
  <si>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</si>
  <si>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</si>
  <si>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</si>
  <si>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</si>
  <si>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</si>
  <si>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</si>
  <si>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</si>
  <si>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</si>
  <si>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</si>
  <si>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</si>
  <si>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</si>
  <si>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</si>
  <si>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</si>
  <si>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</si>
  <si>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</si>
  <si>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</si>
  <si>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</si>
  <si>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</si>
  <si>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</si>
  <si>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</si>
  <si>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</si>
  <si>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</si>
  <si>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</si>
  <si>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</si>
  <si>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</si>
  <si>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</si>
  <si>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</si>
  <si>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</si>
  <si>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</si>
  <si>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</si>
  <si>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</si>
  <si>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</si>
  <si>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</si>
  <si>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</si>
  <si>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</si>
  <si>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</si>
  <si>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</si>
  <si>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</si>
  <si>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</si>
  <si>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</si>
  <si>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</si>
  <si>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</si>
  <si>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</si>
  <si>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</si>
  <si>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</si>
  <si>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</si>
  <si>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</si>
  <si>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</si>
  <si>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</si>
  <si>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</si>
  <si>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</si>
  <si>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</si>
  <si>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</si>
  <si>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</si>
  <si>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</si>
  <si>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</si>
  <si>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</si>
  <si>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</si>
  <si>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</si>
  <si>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</si>
  <si>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</si>
  <si>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</si>
  <si>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</si>
  <si>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</si>
  <si>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</si>
  <si>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</si>
  <si>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</si>
  <si>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</si>
  <si>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</si>
  <si>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</si>
  <si>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</si>
  <si>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</si>
  <si>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</si>
  <si>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</si>
  <si>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</si>
  <si>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</si>
  <si>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</si>
  <si>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</si>
  <si>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</si>
  <si>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</si>
  <si>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</si>
  <si>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</si>
  <si>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</si>
  <si>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</si>
  <si>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</si>
  <si>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</si>
  <si>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</si>
  <si>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</si>
  <si>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</si>
  <si>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</si>
  <si>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</si>
  <si>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</si>
  <si>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</si>
  <si>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</si>
  <si>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</si>
  <si>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</si>
  <si>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</si>
  <si>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</si>
  <si>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</si>
  <si>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</si>
  <si>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</si>
  <si>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</si>
  <si>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</si>
  <si>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</si>
  <si>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</si>
  <si>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</si>
  <si>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</si>
  <si>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</si>
  <si>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</si>
  <si>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</si>
  <si>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</si>
  <si>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</si>
  <si>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</si>
  <si>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</si>
  <si>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</si>
  <si>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</si>
  <si>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</si>
  <si>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</si>
  <si>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</si>
  <si>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</si>
  <si>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</si>
  <si>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</si>
  <si>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</si>
  <si>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</si>
  <si>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</si>
  <si>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</si>
  <si>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</si>
  <si>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</si>
  <si>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</si>
  <si>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</si>
  <si>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</si>
  <si>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</si>
  <si>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</si>
  <si>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</si>
  <si>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</si>
  <si>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</si>
  <si>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</si>
  <si>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</si>
  <si>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</si>
  <si>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</si>
  <si>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</si>
  <si>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</si>
  <si>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</si>
  <si>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</si>
  <si>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</si>
  <si>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</si>
  <si>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</si>
  <si>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</si>
  <si>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</si>
  <si>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</si>
  <si>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</si>
  <si>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</si>
  <si>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</si>
  <si>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</si>
  <si>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</si>
  <si>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</si>
  <si>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</si>
  <si>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</si>
  <si>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</si>
  <si>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</si>
  <si>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</si>
  <si>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</si>
  <si>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</si>
  <si>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</si>
  <si>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</si>
  <si>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</si>
  <si>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</si>
  <si>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</si>
  <si>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</si>
  <si>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</si>
  <si>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</si>
  <si>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</si>
  <si>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</si>
  <si>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</si>
  <si>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</si>
  <si>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</si>
  <si>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</si>
  <si>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</si>
  <si>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</si>
  <si>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</si>
  <si>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</si>
  <si>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</si>
  <si>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</si>
  <si>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</si>
  <si>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</si>
  <si>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</si>
  <si>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</si>
  <si>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</si>
  <si>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</si>
  <si>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</si>
  <si>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</si>
  <si>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</si>
  <si>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</si>
  <si>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</si>
  <si>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</si>
  <si>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</si>
  <si>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</si>
  <si>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</si>
  <si>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</si>
  <si>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</si>
  <si>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</si>
  <si>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</si>
  <si>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</si>
  <si>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</si>
  <si>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</si>
  <si>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</si>
  <si>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</si>
  <si>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</si>
  <si>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</si>
  <si>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</si>
  <si>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</si>
  <si>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</si>
  <si>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</si>
  <si>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</si>
  <si>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</si>
  <si>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</si>
  <si>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</si>
  <si>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</si>
  <si>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</si>
  <si>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</si>
  <si>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</si>
  <si>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</si>
  <si>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</si>
  <si>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</si>
  <si>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</si>
  <si>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</si>
  <si>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</si>
  <si>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</si>
  <si>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</si>
  <si>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</si>
  <si>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</si>
  <si>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</si>
  <si>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</si>
  <si>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</si>
  <si>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</si>
  <si>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</si>
  <si>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</si>
  <si>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</si>
  <si>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</si>
  <si>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</si>
  <si>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</si>
  <si>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</si>
  <si>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</si>
  <si>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</si>
  <si>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</si>
  <si>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</si>
  <si>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</si>
  <si>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</si>
  <si>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</si>
  <si>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</si>
  <si>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</si>
  <si>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</si>
  <si>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</si>
  <si>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</si>
  <si>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</si>
  <si>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</si>
  <si>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</si>
  <si>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</si>
  <si>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</si>
  <si>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</si>
  <si>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</si>
  <si>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</si>
  <si>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</si>
  <si>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</si>
  <si>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</si>
  <si>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</si>
  <si>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</si>
  <si>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</si>
  <si>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</si>
  <si>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</si>
  <si>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</si>
  <si>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</si>
  <si>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</si>
  <si>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</si>
  <si>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</si>
  <si>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</si>
  <si>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</si>
  <si>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</si>
  <si>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</si>
  <si>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</si>
  <si>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</si>
  <si>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</si>
  <si>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</si>
  <si>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</si>
  <si>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</si>
  <si>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</si>
  <si>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</si>
  <si>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</si>
  <si>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</si>
  <si>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</si>
  <si>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</si>
  <si>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</si>
  <si>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</si>
  <si>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</si>
  <si>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</si>
  <si>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</si>
  <si>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</si>
  <si>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</si>
  <si>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</si>
  <si>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</si>
  <si>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</si>
  <si>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</si>
  <si>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</si>
  <si>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</si>
  <si>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</si>
  <si>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</si>
  <si>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</si>
  <si>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</si>
  <si>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</si>
  <si>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</si>
  <si>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</si>
  <si>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</si>
  <si>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</si>
  <si>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</si>
  <si>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</si>
  <si>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</si>
  <si>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</si>
  <si>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</si>
  <si>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</si>
  <si>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</si>
  <si>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</si>
  <si>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</si>
  <si>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</si>
  <si>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</si>
  <si>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</si>
  <si>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</si>
  <si>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</si>
  <si>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</si>
  <si>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</si>
  <si>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</si>
  <si>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</si>
  <si>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</si>
  <si>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</si>
  <si>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</si>
  <si>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</si>
  <si>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</si>
  <si>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</si>
  <si>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</si>
  <si>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</si>
  <si>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</si>
  <si>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</si>
  <si>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</si>
  <si>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</si>
  <si>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</si>
  <si>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</si>
  <si>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</si>
  <si>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</si>
  <si>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</si>
  <si>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</si>
  <si>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</si>
  <si>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</si>
  <si>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</si>
  <si>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</si>
  <si>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</si>
  <si>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</si>
  <si>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</si>
  <si>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</si>
  <si>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</si>
  <si>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</si>
  <si>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</si>
  <si>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</si>
  <si>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</si>
  <si>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</si>
  <si>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</si>
  <si>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</si>
  <si>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</si>
  <si>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</si>
  <si>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</si>
  <si>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</si>
  <si>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</si>
  <si>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</si>
  <si>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</si>
  <si>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</si>
  <si>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</si>
  <si>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</si>
  <si>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</si>
  <si>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</si>
  <si>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</si>
  <si>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</si>
  <si>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</si>
  <si>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</si>
  <si>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</si>
  <si>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</si>
  <si>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</si>
  <si>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</si>
  <si>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</si>
  <si>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</si>
  <si>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</si>
  <si>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</si>
  <si>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</si>
  <si>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</si>
  <si>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</si>
  <si>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</si>
  <si>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</si>
  <si>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</si>
  <si>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</si>
  <si>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</si>
  <si>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</si>
  <si>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</si>
  <si>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</si>
  <si>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</si>
  <si>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</si>
  <si>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</si>
  <si>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</si>
  <si>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</si>
  <si>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</si>
  <si>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</si>
  <si>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</si>
  <si>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</si>
  <si>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</si>
  <si>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</si>
  <si>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</si>
  <si>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</si>
  <si>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</si>
  <si>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</si>
  <si>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</si>
  <si>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</si>
  <si>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</si>
  <si>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</si>
  <si>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</si>
  <si>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</si>
  <si>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</si>
  <si>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</si>
  <si>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</si>
  <si>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</si>
  <si>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</si>
  <si>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</si>
  <si>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</si>
  <si>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</si>
  <si>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</si>
  <si>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</si>
  <si>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</si>
  <si>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</si>
  <si>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</si>
  <si>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</si>
  <si>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</si>
  <si>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</si>
  <si>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</si>
  <si>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</si>
  <si>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</si>
  <si>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</si>
  <si>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</si>
  <si>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</si>
  <si>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</si>
  <si>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</si>
  <si>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</si>
  <si>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</si>
  <si>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</si>
  <si>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</si>
  <si>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</si>
  <si>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</si>
  <si>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</si>
  <si>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</si>
  <si>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</si>
  <si>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</si>
  <si>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</si>
  <si>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</si>
  <si>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</si>
  <si>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</si>
  <si>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</si>
  <si>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</si>
  <si>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</si>
  <si>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</si>
  <si>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</si>
  <si>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</si>
  <si>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</si>
  <si>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</si>
  <si>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</si>
  <si>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</si>
  <si>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</si>
  <si>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</si>
  <si>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</si>
  <si>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</si>
  <si>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</si>
  <si>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</si>
  <si>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</si>
  <si>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</si>
  <si>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</si>
  <si>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</si>
  <si>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</si>
  <si>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</si>
  <si>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</si>
  <si>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</si>
  <si>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</si>
  <si>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</si>
  <si>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</si>
  <si>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</si>
  <si>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</si>
  <si>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</si>
  <si>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</si>
  <si>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</si>
  <si>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</si>
  <si>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</si>
  <si>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</si>
  <si>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</si>
  <si>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</si>
  <si>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</si>
  <si>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</si>
  <si>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</si>
  <si>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</si>
  <si>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</si>
  <si>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</si>
  <si>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</si>
  <si>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</si>
  <si>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</si>
  <si>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</si>
  <si>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</si>
  <si>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</si>
  <si>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</si>
  <si>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</si>
  <si>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</si>
  <si>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</si>
  <si>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</si>
  <si>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</si>
  <si>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</si>
  <si>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</si>
  <si>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</si>
  <si>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</si>
  <si>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</si>
  <si>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</si>
  <si>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</si>
  <si>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</si>
  <si>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</si>
  <si>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</si>
  <si>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</si>
  <si>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</si>
  <si>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</si>
  <si>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</si>
  <si>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</si>
  <si>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</si>
  <si>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</si>
  <si>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</si>
  <si>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</si>
  <si>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</si>
  <si>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</si>
  <si>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</si>
  <si>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</si>
  <si>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</si>
  <si>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</si>
  <si>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</si>
  <si>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</si>
  <si>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</si>
  <si>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</si>
  <si>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</si>
  <si>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</si>
  <si>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</si>
  <si>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</si>
  <si>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</si>
  <si>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</si>
  <si>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</si>
  <si>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</si>
  <si>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</si>
  <si>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</si>
  <si>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</si>
  <si>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</si>
  <si>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</si>
  <si>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</si>
  <si>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</si>
  <si>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</si>
  <si>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</si>
  <si>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</si>
  <si>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</si>
  <si>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</si>
  <si>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</si>
  <si>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</si>
  <si>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</si>
  <si>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</si>
  <si>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</si>
  <si>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</si>
  <si>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</si>
  <si>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</si>
  <si>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</si>
  <si>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</si>
  <si>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</si>
  <si>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</si>
  <si>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</si>
  <si>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</si>
  <si>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</si>
  <si>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</si>
  <si>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</si>
  <si>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</si>
  <si>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</si>
  <si>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</si>
  <si>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</si>
  <si>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</si>
  <si>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</si>
  <si>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</si>
  <si>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</si>
  <si>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</si>
  <si>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</si>
  <si>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</si>
  <si>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</si>
  <si>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</si>
  <si>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</si>
  <si>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</si>
  <si>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</si>
  <si>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</si>
  <si>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</si>
  <si>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</si>
  <si>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</si>
  <si>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</si>
  <si>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</si>
  <si>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</si>
  <si>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</si>
  <si>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</si>
  <si>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</si>
  <si>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</si>
  <si>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</si>
  <si>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</si>
  <si>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</si>
  <si>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</si>
  <si>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</si>
  <si>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</si>
  <si>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</si>
  <si>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</si>
  <si>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</si>
  <si>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</si>
  <si>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</si>
  <si>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</si>
  <si>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</si>
  <si>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</si>
  <si>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</si>
  <si>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</si>
  <si>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</si>
  <si>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</si>
  <si>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</si>
  <si>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</si>
  <si>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</si>
  <si>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</si>
  <si>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</si>
  <si>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</si>
  <si>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</si>
  <si>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</si>
  <si>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</si>
  <si>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</si>
  <si>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</si>
  <si>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</si>
  <si>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</si>
  <si>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</si>
  <si>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</si>
  <si>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</si>
  <si>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</si>
  <si>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</si>
  <si>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</si>
  <si>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</si>
  <si>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</si>
  <si>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</si>
  <si>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</si>
  <si>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</si>
  <si>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</si>
  <si>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</si>
  <si>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</si>
  <si>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</si>
  <si>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</si>
  <si>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</si>
  <si>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</si>
  <si>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</si>
  <si>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</si>
  <si>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</si>
  <si>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</si>
  <si>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</si>
  <si>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</si>
  <si>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</si>
  <si>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</si>
  <si>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</si>
  <si>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</si>
  <si>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</si>
  <si>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</si>
  <si>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</si>
  <si>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</si>
  <si>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</si>
  <si>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</si>
  <si>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</si>
  <si>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</si>
  <si>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</si>
  <si>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</si>
  <si>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</si>
  <si>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</si>
  <si>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</si>
  <si>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</si>
  <si>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</si>
  <si>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</si>
  <si>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</si>
  <si>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</si>
  <si>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</si>
  <si>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</si>
  <si>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</si>
  <si>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</si>
  <si>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</si>
  <si>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</si>
  <si>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</si>
  <si>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</si>
  <si>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</si>
  <si>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</si>
  <si>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</si>
  <si>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</si>
  <si>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</si>
  <si>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</si>
  <si>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</si>
  <si>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</si>
  <si>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</si>
  <si>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</si>
  <si>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</si>
  <si>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</si>
  <si>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</si>
  <si>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</si>
  <si>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</si>
  <si>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</si>
  <si>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</si>
  <si>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</si>
  <si>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</si>
  <si>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</si>
  <si>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</si>
  <si>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</si>
  <si>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</si>
  <si>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</si>
  <si>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</si>
  <si>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</si>
  <si>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</si>
  <si>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</si>
  <si>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</si>
  <si>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</si>
  <si>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</si>
  <si>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</si>
  <si>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</si>
  <si>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</si>
  <si>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</si>
  <si>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</si>
  <si>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</si>
  <si>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</si>
  <si>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</si>
  <si>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</si>
  <si>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</si>
  <si>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</si>
  <si>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</si>
  <si>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</si>
  <si>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</si>
  <si>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</si>
  <si>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</si>
  <si>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</si>
  <si>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</si>
  <si>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</si>
  <si>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</si>
  <si>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</si>
  <si>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</si>
  <si>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</si>
  <si>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</si>
  <si>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</si>
  <si>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</si>
  <si>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</si>
  <si>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</si>
  <si>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</si>
  <si>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</si>
  <si>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</si>
  <si>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</si>
  <si>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</si>
  <si>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</si>
  <si>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</si>
  <si>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</si>
  <si>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</si>
  <si>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</si>
  <si>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</si>
  <si>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</si>
  <si>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</si>
  <si>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</si>
  <si>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</si>
  <si>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</si>
  <si>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</si>
  <si>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</si>
  <si>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</si>
  <si>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</si>
  <si>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</si>
  <si>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</si>
  <si>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</si>
  <si>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</si>
  <si>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</si>
  <si>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</si>
  <si>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</si>
  <si>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</si>
  <si>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</si>
  <si>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</si>
  <si>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</si>
  <si>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</si>
  <si>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</si>
  <si>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</si>
  <si>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</si>
  <si>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</si>
  <si>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</si>
  <si>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</si>
  <si>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</si>
  <si>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</si>
  <si>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</si>
  <si>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</si>
  <si>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</si>
  <si>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</si>
  <si>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</si>
  <si>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</si>
  <si>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</si>
  <si>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</si>
  <si>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</si>
  <si>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</si>
  <si>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</si>
  <si>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</si>
  <si>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</si>
  <si>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</si>
  <si>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</si>
  <si>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</si>
  <si>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</si>
  <si>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</si>
  <si>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</si>
  <si>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</si>
  <si>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</si>
  <si>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</si>
  <si>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</si>
  <si>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</si>
  <si>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</si>
  <si>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</si>
  <si>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</si>
  <si>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</si>
  <si>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</si>
  <si>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</si>
  <si>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</si>
  <si>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</si>
  <si>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</si>
  <si>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</si>
  <si>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</si>
  <si>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</si>
  <si>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</si>
  <si>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</si>
  <si>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</si>
  <si>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</si>
  <si>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</si>
  <si>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</si>
  <si>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</si>
  <si>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</si>
  <si>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</si>
  <si>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</si>
  <si>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</si>
  <si>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</si>
  <si>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</si>
  <si>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</si>
  <si>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</si>
  <si>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</si>
  <si>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</si>
  <si>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</si>
  <si>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</si>
  <si>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</si>
  <si>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</si>
  <si>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</si>
  <si>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</si>
  <si>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</si>
  <si>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</si>
  <si>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</si>
  <si>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</si>
  <si>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</si>
  <si>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</si>
  <si>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</si>
  <si>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</si>
  <si>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</si>
  <si>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</si>
  <si>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</si>
  <si>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</si>
  <si>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</si>
  <si>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</si>
  <si>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</si>
  <si>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</si>
  <si>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</si>
  <si>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</si>
  <si>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</si>
  <si>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</si>
  <si>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</si>
  <si>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</si>
  <si>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</si>
  <si>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</si>
  <si>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</si>
  <si>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</si>
  <si>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</si>
  <si>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</si>
  <si>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</si>
  <si>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</si>
  <si>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</si>
  <si>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</si>
  <si>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</si>
  <si>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</si>
  <si>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</si>
  <si>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</si>
  <si>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</si>
  <si>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</si>
  <si>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</si>
  <si>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</si>
  <si>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</si>
  <si>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</si>
  <si>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</si>
  <si>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</si>
  <si>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</si>
  <si>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</si>
  <si>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</si>
  <si>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</si>
  <si>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</si>
  <si>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</si>
  <si>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</si>
  <si>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</si>
  <si>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</si>
  <si>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</si>
  <si>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</si>
  <si>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</si>
  <si>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</si>
  <si>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</si>
  <si>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</si>
  <si>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</si>
  <si>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</si>
  <si>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</si>
  <si>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</si>
  <si>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</si>
  <si>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</si>
  <si>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</si>
  <si>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</si>
  <si>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</si>
  <si>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</si>
  <si>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</si>
  <si>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</si>
  <si>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</si>
  <si>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</si>
  <si>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</si>
  <si>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</si>
  <si>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</si>
  <si>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</si>
  <si>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</si>
  <si>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</si>
  <si>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</si>
  <si>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</si>
  <si>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</si>
  <si>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</si>
  <si>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</si>
  <si>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</si>
  <si>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</si>
  <si>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</si>
  <si>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</si>
  <si>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</si>
  <si>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</si>
  <si>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</si>
  <si>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</si>
  <si>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</si>
  <si>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</si>
  <si>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</si>
  <si>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</si>
  <si>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</si>
  <si>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</si>
  <si>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</si>
  <si>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</si>
  <si>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</si>
  <si>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</si>
  <si>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</si>
  <si>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</si>
  <si>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</si>
  <si>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</si>
  <si>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</si>
  <si>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</si>
  <si>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</si>
  <si>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</si>
  <si>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</si>
  <si>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</si>
  <si>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</si>
  <si>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</si>
  <si>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</si>
  <si>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</si>
  <si>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</si>
  <si>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</si>
  <si>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</si>
  <si>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</si>
  <si>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</si>
  <si>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</si>
  <si>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</si>
  <si>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</si>
  <si>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</si>
  <si>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</si>
  <si>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</si>
  <si>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</si>
  <si>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</si>
  <si>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</si>
  <si>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</si>
  <si>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</si>
  <si>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</si>
  <si>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</si>
  <si>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</si>
  <si>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</si>
  <si>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</si>
  <si>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</si>
  <si>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</si>
  <si>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</si>
  <si>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</si>
  <si>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</si>
  <si>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</si>
  <si>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</si>
  <si>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</si>
  <si>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</si>
  <si>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</si>
  <si>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</si>
  <si>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</si>
  <si>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</si>
  <si>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</si>
  <si>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</si>
  <si>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</si>
  <si>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</si>
  <si>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</si>
  <si>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</si>
  <si>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</si>
  <si>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</si>
  <si>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</si>
  <si>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</si>
  <si>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</si>
  <si>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</si>
  <si>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</si>
  <si>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</si>
  <si>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</si>
  <si>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</si>
  <si>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</si>
  <si>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</si>
  <si>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</si>
  <si>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</si>
  <si>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</si>
  <si>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</si>
  <si>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</si>
  <si>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</si>
  <si>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</si>
  <si>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</si>
  <si>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</si>
  <si>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</si>
  <si>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</si>
  <si>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</si>
  <si>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</si>
  <si>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</si>
  <si>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</si>
  <si>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</si>
  <si>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</si>
  <si>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</si>
  <si>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</si>
  <si>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</si>
  <si>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</si>
  <si>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</si>
  <si>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</si>
  <si>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</si>
  <si>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</si>
  <si>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</si>
  <si>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</si>
  <si>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</si>
  <si>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</si>
  <si>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</si>
  <si>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</si>
  <si>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</si>
  <si>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</si>
  <si>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</si>
  <si>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</si>
  <si>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</si>
  <si>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</si>
  <si>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</si>
  <si>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</si>
  <si>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</si>
  <si>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</si>
  <si>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</si>
  <si>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</si>
  <si>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</si>
  <si>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</si>
  <si>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</si>
  <si>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</si>
  <si>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</si>
  <si>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</si>
  <si>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</si>
  <si>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</si>
  <si>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</si>
  <si>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</si>
  <si>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</si>
  <si>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</si>
  <si>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</si>
  <si>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</si>
  <si>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</si>
  <si>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</si>
  <si>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</si>
  <si>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</si>
  <si>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</si>
  <si>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</si>
  <si>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</si>
  <si>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</si>
  <si>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</si>
  <si>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</si>
  <si>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</si>
  <si>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</si>
  <si>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</si>
  <si>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</si>
  <si>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</si>
  <si>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</si>
  <si>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</si>
  <si>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</si>
  <si>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</si>
  <si>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</si>
  <si>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</si>
  <si>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</si>
  <si>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</si>
  <si>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</si>
  <si>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</si>
  <si>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</si>
  <si>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</si>
  <si>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</si>
  <si>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</si>
  <si>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</si>
  <si>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</si>
  <si>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</si>
  <si>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</si>
  <si>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</si>
  <si>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</si>
  <si>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</si>
  <si>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</si>
  <si>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</si>
  <si>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</si>
  <si>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</si>
  <si>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</si>
  <si>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</si>
  <si>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</si>
  <si>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</si>
  <si>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</si>
  <si>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</si>
  <si>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</si>
  <si>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</si>
  <si>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</si>
  <si>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</si>
  <si>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</si>
  <si>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</si>
  <si>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</si>
  <si>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</si>
  <si>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</si>
  <si>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</si>
  <si>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</si>
  <si>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</si>
  <si>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</si>
  <si>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</si>
  <si>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</si>
  <si>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</si>
  <si>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</si>
  <si>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</si>
  <si>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</si>
  <si>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</si>
  <si>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</si>
  <si>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</si>
  <si>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</si>
  <si>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</si>
  <si>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</si>
  <si>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</si>
  <si>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</si>
  <si>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</si>
  <si>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</si>
  <si>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</si>
  <si>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</si>
  <si>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</si>
  <si>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</si>
  <si>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</si>
  <si>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</si>
  <si>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</si>
  <si>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</si>
  <si>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</si>
  <si>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</si>
  <si>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</si>
  <si>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</si>
  <si>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</si>
  <si>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</si>
  <si>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</si>
  <si>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</si>
  <si>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</si>
  <si>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</si>
  <si>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</si>
  <si>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</si>
  <si>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</si>
  <si>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</si>
  <si>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</si>
  <si>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</si>
  <si>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</si>
  <si>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</si>
  <si>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</si>
  <si>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</si>
  <si>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</si>
  <si>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</si>
  <si>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</si>
  <si>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</si>
  <si>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</si>
  <si>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</si>
  <si>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</si>
  <si>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</si>
  <si>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</si>
  <si>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</si>
  <si>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</si>
  <si>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</si>
  <si>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</si>
  <si>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</si>
  <si>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</si>
  <si>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</si>
  <si>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</si>
  <si>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</si>
  <si>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</si>
  <si>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</si>
  <si>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</si>
  <si>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</si>
  <si>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</si>
  <si>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</si>
  <si>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</si>
  <si>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</si>
  <si>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</si>
  <si>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</si>
  <si>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</si>
  <si>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</si>
  <si>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</si>
  <si>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</si>
  <si>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</si>
  <si>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</si>
  <si>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</si>
  <si>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</si>
  <si>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</si>
  <si>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</si>
  <si>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</si>
  <si>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</si>
  <si>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</si>
  <si>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</si>
  <si>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</si>
  <si>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</si>
  <si>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</si>
  <si>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</si>
  <si>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</si>
  <si>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</si>
  <si>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</si>
  <si>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</si>
  <si>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</si>
  <si>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</si>
  <si>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</si>
  <si>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</si>
  <si>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</si>
  <si>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</si>
  <si>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</si>
  <si>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</si>
  <si>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</si>
  <si>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</si>
  <si>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</si>
  <si>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</si>
  <si>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</si>
  <si>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</si>
  <si>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</si>
  <si>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</si>
  <si>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</si>
  <si>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</si>
  <si>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</si>
  <si>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</si>
  <si>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</si>
  <si>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</si>
  <si>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</si>
  <si>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</si>
  <si>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</si>
  <si>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</si>
  <si>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</si>
  <si>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</si>
  <si>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</si>
  <si>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</si>
  <si>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</si>
  <si>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</si>
  <si>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</si>
  <si>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</si>
  <si>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</si>
  <si>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</si>
  <si>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</si>
  <si>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</si>
  <si>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</si>
  <si>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</si>
  <si>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</si>
  <si>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</si>
  <si>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</si>
  <si>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</si>
  <si>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</si>
  <si>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</si>
  <si>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</si>
  <si>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</si>
  <si>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</si>
  <si>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</si>
  <si>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</si>
  <si>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</si>
  <si>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</si>
  <si>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</si>
  <si>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</si>
  <si>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</si>
  <si>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</si>
  <si>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</si>
  <si>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</si>
  <si>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</si>
  <si>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</si>
  <si>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</si>
  <si>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</si>
  <si>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</si>
  <si>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</si>
  <si>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</si>
  <si>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</si>
  <si>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</si>
  <si>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</si>
  <si>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</si>
  <si>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</si>
  <si>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</si>
  <si>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</si>
  <si>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</si>
  <si>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</si>
  <si>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</si>
  <si>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</si>
  <si>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</si>
  <si>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</si>
  <si>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</si>
  <si>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</si>
  <si>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</si>
  <si>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</si>
  <si>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</si>
  <si>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</si>
  <si>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</si>
  <si>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</si>
  <si>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</si>
  <si>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</si>
  <si>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</si>
  <si>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</si>
  <si>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</si>
  <si>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</si>
  <si>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</si>
  <si>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</si>
  <si>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</si>
  <si>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</si>
  <si>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</si>
  <si>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</si>
  <si>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</si>
  <si>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</si>
  <si>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</si>
  <si>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</si>
  <si>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</si>
  <si>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</si>
  <si>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</si>
  <si>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</si>
  <si>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</si>
  <si>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</si>
  <si>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</si>
  <si>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</si>
  <si>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</si>
  <si>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</si>
  <si>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</si>
  <si>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</si>
  <si>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</si>
  <si>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</si>
  <si>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</si>
  <si>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</si>
  <si>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</si>
  <si>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</si>
  <si>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</si>
  <si>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</si>
  <si>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</si>
  <si>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</si>
  <si>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</si>
  <si>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</si>
  <si>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</si>
  <si>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</si>
  <si>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</si>
  <si>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</si>
  <si>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</si>
  <si>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</si>
  <si>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</si>
  <si>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</si>
  <si>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</si>
  <si>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</si>
  <si>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</si>
  <si>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</si>
  <si>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</si>
  <si>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</si>
  <si>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</si>
  <si>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</si>
  <si>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</si>
  <si>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</si>
  <si>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</si>
  <si>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</si>
  <si>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</si>
  <si>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</si>
  <si>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</si>
  <si>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</si>
  <si>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</si>
  <si>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</si>
  <si>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</si>
  <si>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</si>
  <si>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</si>
  <si>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</si>
  <si>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</si>
  <si>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</si>
  <si>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</si>
  <si>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</si>
  <si>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</si>
  <si>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</si>
  <si>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</si>
  <si>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</si>
  <si>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</si>
  <si>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</si>
  <si>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</si>
  <si>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</si>
  <si>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</si>
  <si>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</si>
  <si>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</si>
  <si>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</si>
  <si>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</si>
  <si>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</si>
  <si>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</si>
  <si>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</si>
  <si>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</si>
  <si>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</si>
  <si>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</si>
  <si>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</si>
  <si>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</si>
  <si>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</si>
  <si>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</si>
  <si>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</si>
  <si>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</si>
  <si>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</si>
  <si>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</si>
  <si>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</si>
  <si>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</si>
  <si>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</si>
  <si>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</si>
  <si>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</si>
  <si>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</si>
  <si>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</si>
  <si>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</si>
  <si>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</si>
  <si>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</si>
  <si>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</si>
  <si>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</si>
  <si>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</si>
  <si>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</si>
  <si>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</si>
  <si>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</si>
  <si>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</si>
  <si>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</si>
  <si>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</si>
  <si>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</si>
  <si>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</si>
  <si>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</si>
  <si>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</si>
  <si>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</si>
  <si>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</si>
  <si>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</si>
  <si>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</si>
  <si>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</si>
  <si>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</si>
  <si>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</si>
  <si>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</si>
  <si>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</si>
  <si>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</si>
  <si>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</si>
  <si>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</si>
  <si>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</si>
  <si>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</si>
  <si>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</si>
  <si>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</si>
  <si>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</si>
  <si>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</si>
  <si>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</si>
  <si>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</si>
  <si>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</si>
  <si>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</si>
  <si>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</si>
  <si>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</si>
  <si>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</si>
  <si>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</si>
  <si>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</si>
  <si>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</si>
  <si>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</si>
  <si>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</si>
  <si>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</si>
  <si>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</si>
  <si>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</si>
  <si>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</si>
  <si>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</si>
  <si>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</si>
  <si>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</si>
  <si>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</si>
  <si>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</si>
  <si>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</si>
  <si>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</si>
  <si>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</si>
  <si>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</si>
  <si>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</si>
  <si>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</si>
  <si>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</si>
  <si>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</si>
  <si>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</si>
  <si>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</si>
  <si>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</si>
  <si>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</si>
  <si>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</si>
  <si>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</si>
  <si>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</si>
  <si>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</si>
  <si>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</si>
  <si>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</si>
  <si>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</si>
  <si>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</si>
  <si>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</si>
  <si>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</si>
  <si>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</si>
  <si>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</si>
  <si>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</si>
  <si>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</si>
  <si>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</si>
  <si>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</si>
  <si>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</si>
  <si>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</si>
  <si>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</si>
  <si>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</si>
  <si>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</si>
  <si>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</si>
  <si>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</si>
  <si>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</si>
  <si>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</si>
  <si>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</si>
  <si>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</si>
  <si>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</si>
  <si>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</si>
  <si>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</si>
  <si>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</si>
  <si>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</si>
  <si>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</si>
  <si>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</si>
  <si>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</si>
  <si>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</si>
  <si>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</si>
  <si>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</si>
  <si>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</si>
  <si>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</si>
  <si>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</si>
  <si>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</si>
  <si>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</si>
  <si>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</si>
  <si>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</si>
  <si>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</si>
  <si>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</si>
  <si>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</si>
  <si>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</si>
  <si>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</si>
  <si>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</si>
  <si>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</si>
  <si>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</si>
  <si>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</si>
  <si>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</si>
  <si>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</si>
  <si>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</si>
  <si>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</si>
  <si>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</si>
  <si>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</si>
  <si>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</si>
  <si>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</si>
  <si>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</si>
  <si>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</si>
  <si>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</si>
  <si>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</si>
  <si>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</si>
  <si>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</si>
  <si>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</si>
  <si>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</si>
  <si>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</si>
  <si>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</si>
  <si>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</si>
  <si>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</si>
  <si>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</si>
  <si>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</si>
  <si>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</si>
  <si>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</si>
  <si>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</si>
  <si>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</si>
  <si>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</si>
  <si>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</si>
  <si>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</si>
  <si>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</si>
  <si>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</si>
  <si>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</si>
  <si>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</si>
  <si>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</si>
  <si>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</si>
  <si>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</si>
  <si>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</si>
  <si>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</si>
  <si>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</si>
  <si>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</si>
  <si>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</si>
  <si>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</si>
  <si>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</si>
  <si>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</si>
  <si>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</si>
  <si>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</si>
  <si>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</si>
  <si>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</si>
  <si>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</si>
  <si>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</si>
  <si>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</si>
  <si>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</si>
  <si>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</si>
  <si>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</si>
  <si>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</si>
  <si>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</si>
  <si>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</si>
  <si>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</si>
  <si>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</si>
  <si>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</si>
  <si>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</si>
  <si>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</si>
  <si>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</si>
  <si>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</si>
  <si>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</si>
  <si>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</si>
  <si>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</si>
  <si>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</si>
  <si>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</si>
  <si>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</si>
  <si>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</si>
  <si>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</si>
  <si>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</si>
  <si>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</si>
  <si>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</si>
  <si>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</si>
  <si>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</si>
  <si>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</si>
  <si>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</si>
  <si>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</si>
  <si>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</si>
  <si>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</si>
  <si>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</si>
  <si>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</si>
  <si>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</si>
  <si>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</si>
  <si>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</si>
  <si>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</si>
  <si>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</si>
  <si>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</si>
  <si>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</si>
  <si>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</si>
  <si>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</si>
  <si>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</si>
  <si>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</si>
  <si>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</si>
  <si>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</si>
  <si>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</si>
  <si>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</si>
  <si>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</si>
  <si>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</si>
  <si>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</si>
  <si>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</si>
  <si>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</si>
  <si>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</si>
  <si>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</si>
  <si>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</si>
  <si>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</si>
  <si>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</si>
  <si>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</si>
  <si>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</si>
  <si>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</si>
  <si>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</si>
  <si>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</si>
  <si>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</si>
  <si>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</si>
  <si>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</si>
  <si>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</si>
  <si>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</si>
  <si>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</si>
  <si>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</si>
  <si>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</si>
  <si>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</si>
  <si>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</si>
  <si>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</si>
  <si>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</si>
  <si>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</si>
  <si>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</si>
  <si>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</si>
  <si>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</si>
  <si>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</si>
  <si>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</si>
  <si>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</si>
  <si>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</si>
  <si>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</si>
  <si>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</si>
  <si>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</si>
  <si>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</si>
  <si>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</si>
  <si>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</si>
  <si>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</si>
  <si>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</si>
  <si>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</si>
  <si>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</si>
  <si>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</si>
  <si>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</si>
  <si>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</si>
  <si>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</si>
  <si>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</si>
  <si>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</si>
  <si>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</si>
  <si>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</si>
  <si>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</si>
  <si>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</si>
  <si>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</si>
  <si>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</si>
  <si>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</si>
  <si>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</si>
  <si>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</si>
  <si>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</si>
  <si>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</si>
  <si>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</si>
  <si>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</si>
  <si>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</si>
  <si>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</si>
  <si>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</si>
  <si>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</si>
  <si>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</si>
  <si>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</si>
  <si>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</si>
  <si>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</si>
  <si>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</si>
  <si>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</si>
  <si>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</si>
  <si>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</si>
  <si>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</si>
  <si>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</si>
  <si>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</si>
  <si>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</si>
  <si>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</si>
  <si>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</si>
  <si>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</si>
  <si>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</si>
  <si>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</si>
  <si>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</si>
  <si>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</si>
  <si>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</si>
  <si>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</si>
  <si>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</si>
  <si>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</si>
  <si>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</si>
  <si>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</si>
  <si>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</si>
  <si>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</si>
  <si>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</si>
  <si>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</si>
  <si>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</si>
  <si>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</si>
  <si>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</si>
  <si>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</si>
  <si>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</si>
  <si>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</si>
  <si>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</si>
  <si>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</si>
  <si>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</si>
  <si>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</si>
  <si>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</si>
  <si>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</si>
  <si>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</si>
  <si>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</si>
  <si>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</si>
  <si>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</si>
  <si>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</si>
  <si>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</si>
  <si>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</si>
  <si>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</si>
  <si>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</si>
  <si>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</si>
  <si>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</si>
  <si>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</si>
  <si>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</si>
  <si>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</si>
  <si>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</si>
  <si>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</si>
  <si>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</si>
  <si>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</si>
  <si>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</si>
  <si>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</si>
  <si>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</si>
  <si>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</si>
  <si>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</si>
  <si>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</si>
  <si>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</si>
  <si>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</si>
  <si>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</si>
  <si>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</si>
  <si>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</si>
  <si>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</si>
  <si>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</si>
  <si>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</si>
  <si>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</si>
  <si>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</si>
  <si>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</si>
  <si>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</si>
  <si>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</si>
  <si>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</si>
  <si>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</si>
  <si>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</si>
  <si>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</si>
  <si>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</si>
  <si>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</si>
  <si>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</si>
  <si>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</si>
  <si>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</si>
  <si>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</si>
  <si>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</si>
  <si>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</si>
  <si>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</si>
  <si>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</si>
  <si>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</si>
  <si>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</si>
  <si>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</si>
  <si>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</si>
  <si>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</si>
  <si>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</si>
  <si>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</si>
  <si>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</si>
  <si>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</si>
  <si>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</si>
  <si>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</si>
  <si>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</si>
  <si>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</si>
  <si>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</si>
  <si>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</si>
  <si>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</si>
  <si>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</si>
  <si>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</si>
  <si>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</si>
  <si>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</si>
  <si>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</si>
  <si>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</si>
  <si>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</si>
  <si>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</si>
  <si>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</si>
  <si>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</si>
  <si>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</si>
  <si>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</si>
  <si>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</si>
  <si>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</si>
  <si>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</si>
  <si>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</si>
  <si>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</si>
  <si>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</si>
  <si>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</si>
  <si>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</si>
  <si>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</si>
  <si>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</si>
  <si>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</si>
  <si>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</si>
  <si>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</si>
  <si>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</si>
  <si>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</si>
  <si>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</si>
  <si>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</si>
  <si>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</si>
  <si>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</si>
  <si>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</si>
  <si>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</si>
  <si>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</si>
  <si>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</si>
  <si>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</si>
  <si>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</si>
  <si>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</si>
  <si>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</si>
  <si>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</si>
  <si>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</si>
  <si>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</si>
  <si>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</si>
  <si>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</si>
  <si>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</si>
  <si>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</si>
  <si>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</si>
  <si>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</si>
  <si>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</si>
  <si>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</si>
  <si>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</si>
  <si>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</si>
  <si>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</si>
  <si>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</si>
  <si>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</si>
  <si>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</si>
  <si>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</si>
  <si>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</si>
  <si>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</si>
  <si>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</si>
  <si>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</si>
  <si>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</si>
  <si>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</si>
  <si>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</si>
  <si>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</si>
  <si>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</si>
  <si>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</si>
  <si>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</si>
  <si>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</si>
  <si>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</si>
  <si>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</si>
  <si>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</si>
  <si>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</si>
  <si>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</si>
  <si>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</si>
  <si>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</si>
  <si>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</si>
  <si>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</si>
  <si>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</si>
  <si>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</si>
  <si>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</si>
  <si>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</si>
  <si>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</si>
  <si>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</si>
  <si>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</si>
  <si>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</si>
  <si>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</si>
  <si>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</si>
  <si>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</si>
  <si>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</si>
  <si>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</si>
  <si>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</si>
  <si>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</si>
  <si>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</si>
  <si>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</si>
  <si>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</si>
  <si>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</si>
  <si>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</si>
  <si>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</si>
  <si>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</si>
  <si>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</si>
  <si>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</si>
  <si>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</si>
  <si>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</si>
  <si>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</si>
  <si>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</si>
  <si>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</si>
  <si>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</si>
  <si>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</si>
  <si>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</si>
  <si>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</si>
  <si>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</si>
  <si>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</si>
  <si>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</si>
  <si>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</si>
  <si>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</si>
  <si>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</si>
  <si>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</si>
  <si>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</si>
  <si>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</si>
  <si>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</si>
  <si>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</si>
  <si>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</si>
  <si>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</si>
  <si>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</si>
  <si>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</si>
  <si>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</si>
  <si>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</si>
  <si>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</si>
  <si>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</si>
  <si>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</si>
  <si>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</si>
  <si>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</si>
  <si>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</si>
  <si>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</si>
  <si>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</si>
  <si>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</si>
  <si>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</si>
  <si>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</si>
  <si>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</si>
  <si>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</si>
  <si>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</si>
  <si>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</si>
  <si>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</si>
  <si>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</si>
  <si>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</si>
  <si>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</si>
  <si>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</si>
  <si>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</si>
  <si>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</si>
  <si>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</si>
  <si>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</si>
  <si>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</si>
  <si>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</si>
  <si>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</si>
  <si>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</si>
  <si>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</si>
  <si>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</si>
  <si>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</si>
  <si>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</si>
  <si>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</si>
  <si>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</si>
  <si>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</si>
  <si>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</si>
  <si>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</si>
  <si>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</si>
  <si>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</si>
  <si>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</si>
  <si>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</si>
  <si>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</si>
  <si>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</si>
  <si>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</si>
  <si>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</si>
  <si>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</si>
  <si>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</si>
  <si>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</si>
  <si>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</si>
  <si>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</si>
  <si>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</si>
  <si>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</si>
  <si>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</si>
  <si>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</si>
  <si>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</si>
  <si>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</si>
  <si>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</si>
  <si>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</si>
  <si>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</si>
  <si>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</si>
  <si>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</si>
  <si>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</si>
  <si>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</si>
  <si>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</si>
  <si>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</si>
  <si>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</si>
  <si>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</si>
  <si>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</si>
  <si>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</si>
  <si>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</si>
  <si>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</si>
  <si>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</si>
  <si>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</si>
  <si>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</si>
  <si>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</si>
  <si>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</si>
  <si>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</si>
  <si>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</si>
  <si>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</si>
  <si>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</si>
  <si>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</si>
  <si>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</si>
  <si>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</si>
  <si>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</si>
  <si>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</si>
  <si>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</si>
  <si>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</si>
  <si>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</si>
  <si>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</si>
  <si>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</si>
  <si>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</si>
  <si>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</si>
  <si>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</si>
  <si>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</si>
  <si>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</si>
  <si>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</si>
  <si>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</si>
  <si>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</si>
  <si>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</si>
  <si>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</si>
  <si>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</si>
  <si>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</si>
  <si>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</si>
  <si>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</si>
  <si>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</si>
  <si>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</si>
  <si>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</si>
  <si>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</si>
  <si>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</si>
  <si>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</si>
  <si>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</si>
  <si>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</si>
  <si>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</si>
  <si>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</si>
  <si>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</si>
  <si>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</si>
  <si>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</si>
  <si>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</si>
  <si>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</si>
  <si>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</si>
  <si>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</si>
  <si>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</si>
  <si>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</si>
  <si>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</si>
  <si>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</si>
  <si>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</si>
  <si>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</si>
  <si>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</si>
  <si>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</si>
  <si>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</si>
  <si>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</si>
  <si>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</si>
  <si>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</si>
  <si>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</si>
  <si>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</si>
  <si>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</si>
  <si>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</si>
  <si>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</si>
  <si>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</si>
  <si>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</si>
  <si>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</si>
  <si>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</si>
  <si>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</si>
  <si>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</si>
  <si>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</si>
  <si>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</si>
  <si>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</si>
  <si>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</si>
  <si>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</si>
  <si>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</si>
  <si>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</si>
  <si>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</si>
  <si>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</si>
  <si>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</si>
  <si>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</si>
  <si>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</si>
  <si>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</si>
  <si>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</si>
  <si>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</si>
  <si>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</si>
  <si>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</si>
  <si>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</si>
  <si>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</si>
  <si>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</si>
  <si>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</si>
  <si>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</si>
  <si>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</si>
  <si>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</si>
  <si>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</si>
  <si>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</si>
  <si>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</si>
  <si>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</si>
  <si>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</si>
  <si>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</si>
  <si>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</si>
  <si>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</si>
  <si>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</si>
  <si>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</si>
  <si>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</si>
  <si>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</si>
  <si>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</si>
  <si>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</si>
  <si>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</si>
  <si>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</si>
  <si>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</si>
  <si>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</si>
  <si>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</si>
  <si>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</si>
  <si>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</si>
  <si>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</si>
  <si>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</si>
  <si>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</si>
  <si>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</si>
  <si>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</si>
  <si>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</si>
  <si>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</si>
  <si>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</si>
  <si>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</si>
  <si>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</si>
  <si>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</si>
  <si>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</si>
  <si>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</si>
  <si>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</si>
  <si>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</si>
  <si>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</si>
  <si>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</si>
  <si>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</si>
  <si>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</si>
  <si>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</si>
  <si>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</si>
  <si>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</si>
  <si>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</si>
  <si>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</si>
  <si>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</si>
  <si>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</si>
  <si>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</si>
  <si>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</si>
  <si>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</si>
  <si>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</si>
  <si>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</si>
  <si>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</si>
  <si>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</si>
  <si>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</si>
  <si>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</si>
  <si>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</si>
  <si>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</si>
  <si>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</si>
  <si>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</si>
  <si>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</si>
  <si>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</si>
  <si>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</si>
  <si>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</si>
  <si>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</si>
  <si>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</si>
  <si>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</si>
  <si>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</si>
  <si>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</si>
  <si>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</si>
  <si>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</si>
  <si>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</si>
  <si>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</si>
  <si>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</si>
  <si>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</si>
  <si>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</si>
  <si>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</si>
  <si>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</si>
  <si>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</si>
  <si>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</si>
  <si>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</si>
  <si>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</si>
  <si>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</si>
  <si>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</si>
  <si>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</si>
  <si>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</si>
  <si>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</si>
  <si>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</si>
  <si>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</si>
  <si>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</si>
  <si>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</si>
  <si>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</si>
  <si>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</si>
  <si>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</si>
  <si>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</si>
  <si>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</si>
  <si>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</si>
  <si>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</si>
  <si>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</si>
  <si>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</si>
  <si>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</si>
  <si>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</si>
  <si>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</si>
  <si>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</si>
  <si>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</si>
  <si>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</si>
  <si>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</si>
  <si>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</si>
  <si>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</si>
  <si>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</si>
  <si>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</si>
  <si>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</si>
  <si>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</si>
  <si>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</si>
  <si>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</si>
  <si>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</si>
  <si>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</si>
  <si>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</si>
  <si>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</si>
  <si>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</si>
  <si>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</si>
  <si>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</si>
  <si>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</si>
  <si>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</si>
  <si>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</si>
  <si>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</si>
  <si>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</si>
  <si>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</si>
  <si>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</si>
  <si>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</si>
  <si>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</si>
  <si>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</si>
  <si>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</si>
  <si>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</si>
  <si>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</si>
  <si>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</si>
  <si>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</si>
  <si>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</si>
  <si>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</si>
  <si>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</si>
  <si>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</si>
  <si>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</si>
  <si>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</si>
  <si>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</si>
  <si>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</si>
  <si>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</si>
  <si>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</si>
  <si>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</si>
  <si>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</si>
  <si>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</si>
  <si>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</si>
  <si>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</si>
  <si>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</si>
  <si>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</si>
  <si>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</si>
  <si>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</si>
  <si>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</si>
  <si>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</si>
  <si>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</si>
  <si>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</si>
  <si>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</si>
  <si>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</si>
  <si>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</si>
  <si>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</si>
  <si>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</si>
  <si>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</si>
  <si>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</si>
  <si>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</si>
  <si>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</si>
  <si>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</si>
  <si>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</si>
  <si>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</si>
  <si>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</si>
  <si>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</si>
  <si>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</si>
  <si>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</si>
  <si>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</si>
  <si>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</si>
  <si>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</si>
  <si>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</si>
  <si>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</si>
  <si>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</si>
  <si>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</si>
  <si>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</si>
  <si>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</si>
  <si>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</si>
  <si>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</si>
  <si>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</si>
  <si>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</si>
  <si>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</si>
  <si>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</si>
  <si>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</si>
  <si>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</si>
  <si>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</si>
  <si>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</si>
  <si>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</si>
  <si>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</si>
  <si>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</si>
  <si>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</si>
  <si>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</si>
  <si>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</si>
  <si>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</si>
  <si>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</si>
  <si>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</si>
  <si>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</si>
  <si>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</si>
  <si>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</si>
  <si>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</si>
  <si>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</si>
  <si>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</si>
  <si>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</si>
  <si>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</si>
  <si>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</si>
  <si>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</si>
  <si>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</si>
  <si>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</si>
  <si>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</si>
  <si>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</si>
  <si>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</si>
  <si>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</si>
  <si>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</si>
  <si>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</si>
  <si>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</si>
  <si>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</si>
  <si>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</si>
  <si>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</si>
  <si>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</si>
  <si>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</si>
  <si>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</si>
  <si>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</si>
  <si>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</si>
  <si>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</si>
  <si>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</si>
  <si>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</si>
  <si>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</si>
  <si>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</si>
  <si>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</si>
  <si>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</si>
  <si>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</si>
  <si>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</si>
  <si>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</si>
  <si>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</si>
  <si>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</si>
  <si>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</si>
  <si>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</si>
  <si>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</si>
  <si>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</si>
  <si>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</si>
  <si>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</si>
  <si>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</si>
  <si>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</si>
  <si>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</si>
  <si>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</si>
  <si>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</si>
  <si>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</si>
  <si>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</si>
  <si>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</si>
  <si>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</si>
  <si>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</si>
  <si>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</si>
  <si>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</si>
  <si>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</si>
  <si>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</si>
  <si>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</si>
  <si>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</si>
  <si>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</si>
  <si>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</si>
  <si>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</si>
  <si>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</si>
  <si>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</si>
  <si>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</si>
  <si>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</si>
  <si>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</si>
  <si>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</si>
  <si>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</si>
  <si>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</si>
  <si>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</si>
  <si>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</si>
  <si>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</si>
  <si>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</si>
  <si>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</si>
  <si>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</si>
  <si>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</si>
  <si>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</si>
  <si>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</si>
  <si>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</si>
  <si>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</si>
  <si>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</si>
  <si>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</si>
  <si>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</si>
  <si>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</si>
  <si>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</si>
  <si>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</si>
  <si>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</si>
  <si>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</si>
  <si>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</si>
  <si>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</si>
  <si>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</si>
  <si>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</si>
  <si>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</si>
  <si>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</si>
  <si>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</si>
  <si>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</si>
  <si>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</si>
  <si>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</si>
  <si>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</si>
  <si>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</si>
  <si>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</si>
  <si>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</si>
  <si>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</si>
  <si>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</si>
  <si>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</si>
  <si>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</si>
  <si>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</si>
  <si>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</si>
  <si>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</si>
  <si>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</si>
  <si>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</si>
  <si>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</si>
  <si>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</si>
  <si>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</si>
  <si>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</si>
  <si>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</si>
  <si>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</si>
  <si>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</si>
  <si>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</si>
  <si>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</si>
  <si>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</si>
  <si>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</si>
  <si>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</si>
  <si>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</si>
  <si>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</si>
  <si>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</si>
  <si>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</si>
  <si>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</si>
  <si>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</si>
  <si>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</si>
  <si>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</si>
  <si>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</si>
  <si>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</si>
  <si>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</si>
  <si>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</si>
  <si>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</si>
  <si>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</si>
  <si>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</si>
  <si>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</si>
  <si>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</si>
  <si>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</si>
  <si>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</si>
  <si>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</si>
  <si>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</si>
  <si>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</si>
  <si>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</si>
  <si>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</si>
  <si>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</si>
  <si>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</si>
  <si>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</si>
  <si>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</si>
  <si>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</si>
  <si>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</si>
  <si>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</si>
  <si>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</si>
  <si>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</si>
  <si>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</si>
  <si>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</si>
  <si>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</si>
  <si>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</si>
  <si>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</si>
  <si>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</si>
  <si>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</si>
  <si>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</si>
  <si>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</si>
  <si>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</si>
  <si>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</si>
  <si>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</si>
  <si>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</si>
  <si>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</si>
  <si>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</si>
  <si>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</si>
  <si>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</si>
  <si>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</si>
  <si>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</si>
  <si>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</si>
  <si>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</si>
  <si>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</si>
  <si>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</si>
  <si>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</si>
  <si>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</si>
  <si>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</si>
  <si>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</si>
  <si>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</si>
  <si>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</si>
  <si>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</si>
  <si>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</si>
  <si>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</si>
  <si>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</si>
  <si>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</si>
  <si>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</si>
  <si>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</si>
  <si>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</si>
  <si>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</si>
  <si>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</si>
  <si>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</si>
  <si>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</si>
  <si>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</si>
  <si>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</si>
  <si>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</si>
  <si>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</si>
  <si>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</si>
  <si>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</si>
  <si>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</si>
  <si>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</si>
  <si>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</si>
  <si>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</si>
  <si>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</si>
  <si>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</si>
  <si>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</si>
  <si>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</si>
  <si>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</si>
  <si>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</si>
  <si>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</si>
  <si>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</si>
  <si>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</si>
  <si>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</si>
  <si>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</si>
  <si>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</si>
  <si>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</si>
  <si>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</si>
  <si>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</si>
  <si>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</si>
  <si>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</si>
  <si>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</si>
  <si>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</si>
  <si>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</si>
  <si>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</si>
  <si>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</si>
  <si>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</si>
  <si>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</si>
  <si>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</si>
  <si>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</si>
  <si>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</si>
  <si>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</si>
  <si>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</si>
  <si>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</si>
  <si>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</si>
  <si>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</si>
  <si>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</si>
  <si>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</si>
  <si>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</si>
  <si>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</si>
  <si>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</si>
  <si>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</si>
  <si>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</si>
  <si>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</si>
  <si>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</si>
  <si>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</si>
  <si>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</si>
  <si>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</si>
  <si>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</si>
  <si>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</si>
  <si>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</si>
  <si>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</si>
  <si>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</si>
  <si>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</si>
  <si>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</si>
  <si>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</si>
  <si>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</si>
  <si>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</si>
  <si>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</si>
  <si>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</si>
  <si>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</si>
  <si>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</si>
  <si>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</si>
  <si>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</si>
  <si>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</si>
  <si>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</si>
  <si>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</si>
  <si>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</si>
  <si>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</si>
  <si>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</si>
  <si>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</si>
  <si>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</si>
  <si>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</si>
  <si>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</si>
  <si>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</si>
  <si>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</si>
  <si>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</si>
  <si>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</si>
  <si>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</si>
  <si>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</si>
  <si>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</si>
  <si>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</si>
  <si>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</si>
  <si>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</si>
  <si>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</si>
  <si>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</si>
  <si>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</si>
  <si>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</si>
  <si>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</si>
  <si>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</si>
  <si>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</si>
  <si>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</si>
  <si>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</si>
  <si>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</si>
  <si>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</si>
  <si>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</si>
  <si>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</si>
  <si>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</si>
  <si>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</si>
  <si>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</si>
  <si>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</si>
  <si>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</si>
  <si>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</si>
  <si>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</si>
  <si>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</si>
  <si>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</si>
  <si>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</si>
  <si>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</si>
  <si>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</si>
  <si>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</si>
  <si>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</si>
  <si>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</si>
  <si>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</si>
  <si>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</si>
  <si>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</si>
  <si>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</si>
  <si>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</si>
  <si>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</si>
  <si>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</si>
  <si>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</si>
  <si>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</si>
  <si>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</si>
  <si>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</si>
  <si>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</si>
  <si>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</si>
  <si>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</si>
  <si>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</si>
  <si>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</si>
  <si>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</si>
  <si>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</si>
  <si>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</si>
  <si>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</si>
  <si>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</si>
  <si>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</si>
  <si>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</si>
  <si>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</si>
  <si>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</si>
  <si>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</si>
  <si>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</si>
  <si>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</si>
  <si>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</si>
  <si>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</si>
  <si>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</si>
  <si>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</si>
  <si>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</si>
  <si>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</si>
  <si>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</si>
  <si>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</si>
  <si>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</si>
  <si>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</si>
  <si>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</si>
  <si>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</si>
  <si>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</si>
  <si>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</si>
  <si>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</si>
  <si>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</si>
  <si>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</si>
  <si>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</si>
  <si>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</si>
  <si>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</si>
  <si>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</si>
  <si>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</si>
  <si>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</si>
  <si>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</si>
  <si>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</si>
  <si>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</si>
  <si>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</si>
  <si>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</si>
  <si>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</si>
  <si>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</si>
  <si>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</si>
  <si>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</si>
  <si>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</si>
  <si>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</si>
  <si>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</si>
  <si>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</si>
  <si>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</si>
  <si>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</si>
  <si>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</si>
  <si>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</si>
  <si>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</si>
  <si>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</si>
  <si>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</si>
  <si>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</si>
  <si>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</si>
  <si>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</si>
  <si>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</si>
  <si>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</si>
  <si>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</si>
  <si>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</si>
  <si>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</si>
  <si>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</si>
  <si>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</si>
  <si>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</si>
  <si>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</si>
  <si>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</si>
  <si>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</si>
  <si>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</si>
  <si>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</si>
  <si>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</si>
  <si>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</si>
  <si>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</si>
  <si>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</si>
  <si>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</si>
  <si>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</si>
  <si>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</si>
  <si>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</si>
  <si>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</si>
  <si>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</si>
  <si>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</si>
  <si>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</si>
  <si>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</si>
  <si>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</si>
  <si>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</si>
  <si>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</si>
  <si>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</si>
  <si>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</si>
  <si>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</si>
  <si>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</si>
  <si>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</si>
  <si>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</si>
  <si>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</si>
  <si>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</si>
  <si>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</si>
  <si>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</si>
  <si>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</si>
  <si>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</si>
  <si>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</si>
  <si>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</si>
  <si>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</si>
  <si>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</si>
  <si>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</si>
  <si>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</si>
  <si>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</si>
  <si>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</si>
  <si>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</si>
  <si>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</si>
  <si>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</si>
  <si>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</si>
  <si>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</si>
  <si>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</si>
  <si>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</si>
  <si>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</si>
  <si>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</si>
  <si>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</si>
  <si>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</si>
  <si>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</si>
  <si>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</si>
  <si>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</si>
  <si>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</si>
  <si>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</si>
  <si>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</si>
  <si>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</si>
  <si>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</si>
  <si>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</si>
  <si>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</si>
  <si>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</si>
  <si>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</si>
  <si>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</si>
  <si>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</si>
  <si>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</si>
  <si>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</si>
  <si>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</si>
  <si>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</si>
  <si>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</si>
  <si>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</si>
  <si>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</si>
  <si>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</si>
  <si>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</si>
  <si>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</si>
  <si>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</si>
  <si>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</si>
  <si>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</si>
  <si>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</si>
  <si>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</si>
  <si>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</si>
  <si>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</si>
  <si>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</si>
  <si>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</si>
  <si>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</si>
  <si>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</si>
  <si>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</si>
  <si>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</si>
  <si>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</si>
  <si>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</si>
  <si>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</si>
  <si>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</si>
  <si>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</si>
  <si>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</si>
  <si>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</si>
  <si>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</si>
  <si>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</si>
  <si>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</si>
  <si>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</si>
  <si>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</si>
  <si>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</si>
  <si>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</si>
  <si>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</si>
  <si>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</si>
  <si>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</si>
  <si>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</si>
  <si>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</si>
  <si>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</si>
  <si>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</si>
  <si>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</si>
  <si>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</si>
  <si>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</si>
  <si>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</si>
  <si>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</si>
  <si>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</si>
  <si>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</si>
  <si>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</si>
  <si>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</si>
  <si>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</si>
  <si>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</si>
  <si>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</si>
  <si>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</si>
  <si>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</si>
  <si>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</si>
  <si>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</si>
  <si>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</si>
  <si>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</si>
  <si>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</si>
  <si>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</si>
  <si>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</si>
  <si>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</si>
  <si>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</si>
  <si>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</si>
  <si>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</si>
  <si>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</si>
  <si>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</si>
  <si>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</si>
  <si>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</si>
  <si>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</si>
  <si>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</si>
  <si>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</si>
  <si>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</si>
  <si>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</si>
  <si>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</si>
  <si>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</si>
  <si>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</si>
  <si>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</si>
  <si>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</si>
  <si>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</si>
  <si>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</si>
  <si>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</si>
  <si>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</si>
  <si>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</si>
  <si>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</si>
  <si>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</si>
  <si>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</si>
  <si>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</si>
  <si>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</si>
  <si>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</si>
  <si>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</si>
  <si>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</si>
  <si>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</si>
  <si>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</si>
  <si>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</si>
  <si>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</si>
  <si>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</si>
  <si>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</si>
  <si>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</si>
  <si>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</si>
  <si>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</si>
  <si>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</si>
  <si>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</si>
  <si>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</si>
  <si>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</si>
  <si>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</si>
  <si>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</si>
  <si>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</si>
  <si>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</si>
  <si>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</si>
  <si>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</si>
  <si>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</si>
  <si>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</si>
  <si>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</si>
  <si>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</si>
  <si>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</si>
  <si>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</si>
  <si>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</si>
  <si>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</si>
  <si>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</si>
  <si>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</si>
  <si>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</si>
  <si>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</si>
  <si>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</si>
  <si>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</si>
  <si>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</si>
  <si>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</si>
  <si>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</si>
  <si>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</si>
  <si>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</si>
  <si>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</si>
  <si>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</si>
  <si>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</si>
  <si>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</si>
  <si>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</si>
  <si>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</si>
  <si>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</si>
  <si>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</si>
  <si>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</si>
  <si>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</si>
  <si>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</si>
  <si>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</si>
  <si>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</si>
  <si>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</si>
  <si>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</si>
  <si>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</si>
  <si>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</si>
  <si>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</si>
  <si>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</si>
  <si>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</si>
  <si>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</si>
  <si>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</si>
  <si>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</si>
  <si>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</si>
  <si>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</si>
  <si>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</si>
  <si>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</si>
  <si>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</si>
  <si>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</si>
  <si>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</si>
  <si>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</si>
  <si>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</si>
  <si>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</si>
  <si>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</si>
  <si>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</si>
  <si>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</si>
  <si>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</si>
  <si>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</si>
  <si>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</si>
  <si>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</si>
  <si>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</si>
  <si>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</si>
  <si>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</si>
  <si>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</si>
  <si>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</si>
  <si>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</si>
  <si>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</si>
  <si>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</si>
  <si>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</si>
  <si>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</si>
  <si>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</si>
  <si>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</si>
  <si>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</si>
  <si>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</si>
  <si>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</si>
  <si>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</si>
  <si>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</si>
  <si>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</si>
  <si>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</si>
  <si>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</si>
  <si>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</si>
  <si>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</si>
  <si>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</si>
  <si>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</si>
  <si>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</si>
  <si>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</si>
  <si>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</si>
  <si>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</si>
  <si>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</si>
  <si>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</si>
  <si>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</si>
  <si>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</si>
  <si>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</si>
  <si>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</si>
  <si>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</si>
  <si>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</si>
  <si>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</si>
  <si>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</si>
  <si>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</si>
  <si>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</si>
  <si>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</si>
  <si>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</si>
  <si>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</si>
  <si>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</si>
  <si>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</si>
  <si>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</si>
  <si>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</si>
  <si>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</si>
  <si>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</si>
  <si>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</si>
  <si>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</si>
  <si>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</si>
  <si>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</si>
  <si>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</si>
  <si>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</si>
  <si>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</si>
  <si>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</si>
  <si>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</si>
  <si>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</si>
  <si>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</si>
  <si>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</si>
  <si>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</si>
  <si>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</si>
  <si>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</si>
  <si>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</si>
  <si>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</si>
  <si>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</si>
  <si>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</si>
  <si>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</si>
  <si>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</si>
  <si>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</si>
  <si>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</si>
  <si>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</si>
  <si>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</si>
  <si>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</si>
  <si>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</si>
  <si>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</si>
  <si>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</si>
  <si>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</si>
  <si>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</si>
  <si>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</si>
  <si>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</si>
  <si>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</si>
  <si>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</si>
  <si>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</si>
  <si>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</si>
  <si>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</si>
  <si>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</si>
  <si>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</si>
  <si>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</si>
  <si>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</si>
  <si>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</si>
  <si>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</si>
  <si>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</si>
  <si>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</si>
  <si>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</si>
  <si>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</si>
  <si>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</si>
  <si>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</si>
  <si>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</si>
  <si>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</si>
  <si>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</si>
  <si>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</si>
  <si>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</si>
  <si>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</si>
  <si>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</si>
  <si>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</si>
  <si>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</si>
  <si>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</si>
  <si>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</si>
  <si>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</si>
  <si>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</si>
  <si>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</si>
  <si>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</si>
  <si>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</si>
  <si>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</si>
  <si>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</si>
  <si>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</si>
  <si>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</si>
  <si>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</si>
  <si>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</si>
  <si>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</si>
  <si>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</si>
  <si>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</si>
  <si>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</si>
  <si>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</si>
  <si>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</si>
  <si>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</si>
  <si>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</si>
  <si>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</si>
  <si>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</si>
  <si>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</si>
  <si>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</si>
  <si>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</si>
  <si>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</si>
  <si>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</si>
  <si>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</si>
  <si>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</si>
  <si>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</si>
  <si>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</si>
  <si>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</si>
  <si>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</si>
  <si>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</si>
  <si>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</si>
  <si>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</si>
  <si>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</si>
  <si>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</si>
  <si>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</si>
  <si>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</si>
  <si>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</si>
  <si>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</si>
  <si>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</si>
  <si>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</si>
  <si>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</si>
  <si>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</si>
  <si>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</si>
  <si>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</si>
  <si>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</si>
  <si>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</si>
  <si>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</si>
  <si>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</si>
  <si>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</si>
  <si>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</si>
  <si>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</si>
  <si>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</si>
  <si>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</si>
  <si>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</si>
  <si>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</si>
  <si>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</si>
  <si>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</si>
  <si>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</si>
  <si>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</si>
  <si>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</si>
  <si>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</si>
  <si>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</si>
  <si>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</si>
  <si>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</si>
  <si>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</si>
  <si>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</si>
  <si>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</si>
  <si>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</si>
  <si>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</si>
  <si>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</si>
  <si>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</si>
  <si>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</si>
  <si>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</si>
  <si>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</si>
  <si>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</si>
  <si>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</si>
  <si>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</si>
  <si>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</si>
  <si>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</si>
  <si>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</si>
  <si>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</si>
  <si>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</si>
  <si>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</si>
  <si>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</si>
  <si>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</si>
  <si>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</si>
  <si>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</si>
  <si>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</si>
  <si>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</si>
  <si>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</si>
  <si>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</si>
  <si>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</si>
  <si>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</si>
  <si>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</si>
  <si>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</si>
  <si>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</si>
  <si>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</si>
  <si>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</si>
  <si>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</si>
  <si>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</si>
  <si>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</si>
  <si>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</si>
  <si>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</si>
  <si>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</si>
  <si>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</si>
  <si>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</si>
  <si>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</si>
  <si>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</si>
  <si>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</si>
  <si>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</si>
  <si>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</si>
  <si>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</si>
  <si>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</si>
  <si>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</si>
  <si>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</si>
  <si>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</si>
  <si>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</si>
  <si>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</si>
  <si>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</si>
  <si>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</si>
  <si>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</si>
  <si>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</si>
  <si>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</si>
  <si>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</si>
  <si>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</si>
  <si>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</si>
  <si>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</si>
  <si>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</si>
  <si>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</si>
  <si>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</si>
  <si>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</si>
  <si>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</si>
  <si>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</si>
  <si>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</si>
  <si>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</si>
  <si>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</si>
  <si>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</si>
  <si>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</si>
  <si>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</si>
  <si>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</si>
  <si>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</si>
  <si>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</si>
  <si>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</si>
  <si>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</si>
  <si>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</si>
  <si>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</si>
  <si>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</si>
  <si>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</si>
  <si>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</si>
  <si>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</si>
  <si>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</si>
  <si>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</si>
  <si>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</si>
  <si>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</si>
  <si>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</si>
  <si>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</si>
  <si>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</si>
  <si>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</si>
  <si>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</si>
  <si>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</si>
  <si>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</si>
  <si>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</si>
  <si>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</si>
  <si>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</si>
  <si>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</si>
  <si>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</si>
  <si>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</si>
  <si>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</si>
  <si>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</si>
  <si>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</si>
  <si>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</si>
  <si>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</si>
  <si>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</si>
  <si>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</si>
  <si>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</si>
  <si>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</si>
  <si>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</si>
  <si>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</si>
  <si>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</si>
  <si>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</si>
  <si>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</si>
  <si>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</si>
  <si>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</si>
  <si>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</si>
  <si>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</si>
  <si>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</si>
  <si>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</si>
  <si>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</si>
  <si>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</si>
  <si>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</si>
  <si>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</si>
  <si>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</si>
  <si>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</si>
  <si>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</si>
  <si>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</si>
  <si>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</si>
  <si>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</si>
  <si>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</si>
  <si>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</si>
  <si>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</si>
  <si>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</si>
  <si>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</si>
  <si>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</si>
  <si>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</si>
  <si>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</si>
  <si>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</si>
  <si>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</si>
  <si>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</si>
  <si>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</si>
  <si>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</si>
  <si>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</si>
  <si>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</si>
  <si>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</si>
  <si>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</si>
  <si>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</si>
  <si>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</si>
  <si>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</si>
  <si>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</si>
  <si>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</si>
  <si>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</si>
  <si>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</si>
  <si>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</si>
  <si>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</si>
  <si>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</si>
  <si>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</si>
  <si>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</si>
  <si>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</si>
  <si>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</si>
  <si>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</si>
  <si>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</si>
  <si>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</si>
  <si>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</si>
  <si>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</si>
  <si>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</si>
  <si>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</si>
  <si>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</si>
  <si>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</si>
  <si>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</si>
  <si>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</si>
  <si>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</si>
  <si>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</si>
  <si>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</si>
  <si>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</si>
  <si>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</si>
  <si>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</si>
  <si>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</si>
  <si>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</si>
  <si>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</si>
  <si>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</si>
  <si>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</si>
  <si>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</si>
  <si>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</si>
  <si>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</si>
  <si>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</si>
  <si>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</si>
  <si>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</si>
  <si>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</si>
  <si>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</si>
  <si>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</si>
  <si>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</si>
  <si>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</si>
  <si>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</si>
  <si>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</si>
  <si>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</si>
  <si>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</si>
  <si>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</si>
  <si>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</si>
  <si>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</si>
  <si>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</si>
  <si>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</si>
  <si>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</si>
  <si>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</si>
  <si>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</si>
  <si>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</si>
  <si>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</si>
  <si>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</si>
  <si>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</si>
  <si>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</si>
  <si>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</si>
  <si>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</si>
  <si>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</si>
  <si>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</si>
  <si>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</si>
  <si>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</si>
  <si>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</si>
  <si>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</si>
  <si>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</si>
  <si>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</si>
  <si>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</si>
  <si>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</si>
  <si>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</si>
  <si>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</si>
  <si>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</si>
  <si>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</si>
  <si>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</si>
  <si>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</si>
  <si>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</si>
  <si>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</si>
  <si>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</si>
  <si>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</si>
  <si>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</si>
  <si>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</si>
  <si>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</si>
  <si>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</si>
  <si>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</si>
  <si>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</si>
  <si>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</si>
  <si>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</si>
  <si>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</si>
  <si>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</si>
  <si>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</si>
  <si>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</si>
  <si>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</si>
  <si>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</si>
  <si>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</si>
  <si>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</si>
  <si>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</si>
  <si>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</si>
  <si>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</si>
  <si>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</si>
  <si>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</si>
  <si>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</si>
  <si>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</si>
  <si>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</si>
  <si>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</si>
  <si>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</si>
  <si>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</si>
  <si>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</si>
  <si>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</si>
  <si>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</si>
  <si>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</si>
  <si>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</si>
  <si>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</si>
  <si>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</si>
  <si>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</si>
  <si>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</si>
  <si>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</si>
  <si>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</si>
  <si>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</si>
  <si>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</si>
  <si>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</si>
  <si>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</si>
  <si>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</si>
  <si>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</si>
  <si>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</si>
  <si>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</si>
  <si>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</si>
  <si>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</si>
  <si>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</si>
  <si>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</si>
  <si>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</si>
  <si>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</si>
  <si>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</si>
  <si>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</si>
  <si>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</si>
  <si>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</si>
  <si>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</si>
  <si>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</si>
  <si>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</si>
  <si>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</si>
  <si>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</si>
  <si>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</si>
  <si>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</si>
  <si>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</si>
  <si>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</si>
  <si>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</si>
  <si>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</si>
  <si>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</si>
  <si>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</si>
  <si>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</si>
  <si>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</si>
  <si>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</si>
  <si>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</si>
  <si>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</si>
  <si>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</si>
  <si>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</si>
  <si>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</si>
  <si>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</si>
  <si>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</si>
  <si>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</si>
  <si>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</si>
  <si>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</si>
  <si>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</si>
  <si>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</si>
  <si>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</si>
  <si>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</si>
  <si>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</si>
  <si>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</si>
  <si>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</si>
  <si>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</si>
  <si>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</si>
  <si>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</si>
  <si>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</si>
  <si>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</si>
  <si>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</si>
  <si>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</si>
  <si>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</si>
  <si>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</si>
  <si>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</si>
  <si>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</si>
  <si>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</si>
  <si>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</si>
  <si>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</si>
  <si>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</si>
  <si>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</si>
  <si>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</si>
  <si>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</si>
  <si>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</si>
  <si>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</si>
  <si>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</si>
  <si>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</si>
  <si>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</si>
  <si>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</si>
  <si>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</si>
  <si>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</si>
  <si>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</si>
  <si>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</si>
  <si>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</si>
  <si>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</si>
  <si>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</si>
  <si>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</si>
  <si>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</si>
  <si>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</si>
  <si>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</si>
  <si>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</si>
  <si>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</si>
  <si>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</si>
  <si>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</si>
  <si>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</si>
  <si>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</si>
  <si>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</si>
  <si>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</si>
  <si>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</si>
  <si>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</si>
  <si>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</si>
  <si>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</si>
  <si>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</si>
  <si>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</si>
  <si>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</si>
  <si>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</si>
  <si>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</si>
  <si>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</si>
  <si>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</si>
  <si>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</si>
  <si>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</si>
  <si>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</si>
  <si>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</si>
  <si>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</si>
  <si>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</si>
  <si>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</si>
  <si>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</si>
  <si>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</si>
  <si>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</si>
  <si>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</si>
  <si>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</si>
  <si>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</si>
  <si>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</si>
  <si>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</si>
  <si>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</si>
  <si>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</si>
  <si>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</si>
  <si>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</si>
  <si>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</si>
  <si>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</si>
  <si>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</si>
  <si>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</si>
  <si>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</si>
  <si>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</si>
  <si>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</si>
  <si>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</si>
  <si>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</si>
  <si>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</si>
  <si>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</si>
  <si>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</si>
  <si>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</si>
  <si>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</si>
  <si>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</si>
  <si>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</si>
  <si>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</si>
  <si>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</si>
  <si>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</si>
  <si>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</si>
  <si>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</si>
  <si>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</si>
  <si>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</si>
  <si>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</si>
  <si>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</si>
  <si>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</si>
  <si>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</si>
  <si>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</si>
  <si>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</si>
  <si>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</si>
  <si>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</si>
  <si>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</si>
  <si>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</si>
  <si>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</si>
  <si>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</si>
  <si>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</si>
  <si>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</si>
  <si>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</si>
  <si>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</si>
  <si>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</si>
  <si>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</si>
  <si>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</si>
  <si>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</si>
  <si>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</si>
  <si>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</si>
  <si>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</si>
  <si>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</si>
  <si>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</si>
  <si>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</si>
  <si>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</si>
  <si>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</si>
  <si>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</si>
  <si>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</si>
  <si>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</si>
  <si>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</si>
  <si>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</si>
  <si>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</si>
  <si>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</si>
  <si>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</si>
  <si>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</si>
  <si>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</si>
  <si>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</si>
  <si>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</si>
  <si>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</si>
  <si>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</si>
  <si>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</si>
  <si>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</si>
  <si>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</si>
  <si>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</si>
  <si>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</si>
  <si>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</si>
  <si>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</si>
  <si>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</si>
  <si>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</si>
  <si>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</si>
  <si>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</si>
  <si>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</si>
  <si>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</si>
  <si>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</si>
  <si>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</si>
  <si>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</si>
  <si>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</si>
  <si>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</si>
  <si>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</si>
  <si>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</si>
  <si>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</si>
  <si>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</si>
  <si>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</si>
  <si>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</si>
  <si>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</si>
  <si>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</si>
  <si>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</si>
  <si>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</si>
  <si>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</si>
  <si>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</si>
  <si>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</si>
  <si>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</si>
  <si>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</si>
  <si>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</si>
  <si>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</si>
  <si>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</si>
  <si>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</si>
  <si>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</si>
  <si>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</si>
  <si>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</si>
  <si>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</si>
  <si>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</si>
  <si>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</si>
  <si>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</si>
  <si>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</si>
  <si>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</si>
  <si>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</si>
  <si>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</si>
  <si>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</si>
  <si>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</si>
  <si>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</si>
  <si>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</si>
  <si>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</si>
  <si>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</si>
  <si>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</si>
  <si>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</si>
  <si>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</si>
  <si>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</si>
  <si>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</si>
  <si>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</si>
  <si>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</si>
  <si>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</si>
  <si>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</si>
  <si>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</si>
  <si>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</si>
  <si>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</si>
  <si>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</si>
  <si>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</si>
  <si>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</si>
  <si>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</si>
  <si>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</si>
  <si>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</si>
  <si>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</si>
  <si>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</si>
  <si>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</si>
  <si>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</si>
  <si>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</si>
  <si>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</si>
  <si>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</si>
  <si>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</si>
  <si>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</si>
  <si>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</si>
  <si>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</si>
  <si>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</si>
  <si>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</si>
  <si>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</si>
  <si>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</si>
  <si>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</si>
  <si>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</si>
  <si>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</si>
  <si>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</si>
  <si>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</si>
  <si>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</si>
  <si>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</si>
  <si>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</si>
  <si>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</si>
  <si>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</si>
  <si>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</si>
  <si>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</si>
  <si>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</si>
  <si>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</si>
  <si>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</si>
  <si>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</si>
  <si>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</si>
  <si>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</si>
  <si>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</si>
  <si>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</si>
  <si>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</si>
  <si>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</si>
  <si>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</si>
  <si>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</si>
  <si>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</si>
  <si>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</si>
  <si>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</si>
  <si>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</si>
  <si>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</si>
  <si>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</si>
  <si>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</si>
  <si>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</si>
  <si>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</si>
  <si>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</si>
  <si>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</si>
  <si>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</si>
  <si>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</si>
  <si>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</si>
  <si>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</si>
  <si>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</si>
  <si>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</si>
  <si>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</si>
  <si>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</si>
  <si>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</si>
  <si>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</si>
  <si>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</si>
  <si>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</si>
  <si>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</si>
  <si>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</si>
  <si>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</si>
  <si>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</si>
  <si>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</si>
  <si>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</si>
  <si>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</si>
  <si>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</si>
  <si>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</si>
  <si>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</si>
  <si>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</si>
  <si>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</si>
  <si>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</si>
  <si>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</si>
  <si>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</si>
  <si>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</si>
  <si>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</si>
  <si>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</si>
  <si>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</si>
  <si>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</si>
  <si>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</si>
  <si>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</si>
  <si>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</si>
  <si>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</si>
  <si>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</si>
  <si>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</si>
  <si>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</si>
  <si>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</si>
  <si>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</si>
  <si>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</si>
  <si>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</si>
  <si>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</si>
  <si>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</si>
  <si>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</si>
  <si>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</si>
  <si>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</si>
  <si>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</si>
  <si>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</si>
  <si>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</si>
  <si>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</si>
  <si>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</si>
  <si>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</si>
  <si>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</si>
  <si>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</si>
  <si>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</si>
  <si>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</si>
  <si>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</si>
  <si>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</si>
  <si>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</si>
  <si>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</si>
  <si>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</si>
  <si>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</si>
  <si>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</si>
  <si>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</si>
  <si>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</si>
  <si>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</si>
  <si>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</si>
  <si>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</si>
  <si>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</si>
  <si>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</si>
  <si>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</si>
  <si>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</si>
  <si>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</si>
  <si>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</si>
  <si>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</si>
  <si>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</si>
  <si>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</si>
  <si>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</si>
  <si>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</si>
  <si>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</si>
  <si>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</si>
  <si>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</si>
  <si>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</si>
  <si>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</si>
  <si>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</si>
  <si>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</si>
  <si>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</si>
  <si>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</si>
  <si>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</si>
  <si>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</si>
  <si>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</si>
  <si>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</si>
  <si>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</si>
  <si>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</si>
  <si>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</si>
  <si>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</si>
  <si>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</si>
  <si>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</si>
  <si>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</si>
  <si>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</si>
  <si>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</si>
  <si>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</si>
  <si>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</si>
  <si>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</si>
  <si>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</si>
  <si>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</si>
  <si>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</si>
  <si>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</si>
  <si>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</si>
  <si>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</si>
  <si>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</si>
  <si>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</si>
  <si>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</si>
  <si>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</si>
  <si>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</si>
  <si>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</si>
  <si>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</si>
  <si>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</si>
  <si>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</si>
  <si>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</si>
  <si>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</si>
  <si>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</si>
  <si>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</si>
  <si>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</si>
  <si>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</si>
  <si>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</si>
  <si>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</si>
  <si>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</si>
  <si>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</si>
  <si>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</si>
  <si>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</si>
  <si>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</si>
  <si>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</si>
  <si>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</si>
  <si>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</si>
  <si>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</si>
  <si>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</si>
  <si>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</si>
  <si>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</si>
  <si>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</si>
  <si>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</si>
  <si>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</si>
  <si>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</si>
  <si>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</si>
  <si>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</si>
  <si>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</si>
  <si>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</si>
  <si>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</si>
  <si>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</si>
  <si>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</si>
  <si>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</si>
  <si>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</si>
  <si>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</si>
  <si>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</si>
  <si>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</si>
  <si>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</si>
  <si>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</si>
  <si>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</si>
  <si>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</si>
  <si>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</si>
  <si>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</si>
  <si>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</si>
  <si>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</si>
  <si>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</si>
  <si>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</si>
  <si>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</si>
  <si>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</si>
  <si>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</si>
  <si>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</si>
  <si>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</si>
  <si>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</si>
  <si>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</si>
  <si>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</si>
  <si>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</si>
  <si>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</si>
  <si>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</si>
  <si>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</si>
  <si>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</si>
  <si>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</si>
  <si>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</si>
  <si>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</si>
  <si>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</si>
  <si>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</si>
  <si>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</si>
  <si>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</si>
  <si>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</si>
  <si>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</si>
  <si>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</si>
  <si>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</si>
  <si>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</si>
  <si>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</si>
  <si>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</si>
  <si>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</si>
  <si>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</si>
  <si>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</si>
  <si>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</si>
  <si>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</si>
  <si>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</si>
  <si>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</si>
  <si>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</si>
  <si>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</si>
  <si>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</si>
  <si>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</si>
  <si>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</si>
  <si>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</si>
  <si>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</si>
  <si>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</si>
  <si>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</si>
  <si>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</si>
  <si>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</si>
  <si>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</si>
  <si>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</si>
  <si>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</si>
  <si>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</si>
  <si>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</si>
  <si>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</si>
  <si>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</si>
  <si>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</si>
  <si>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</si>
  <si>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</si>
  <si>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</si>
  <si>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</si>
  <si>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</si>
  <si>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</si>
  <si>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</si>
  <si>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</si>
  <si>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</si>
  <si>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</si>
  <si>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</si>
  <si>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</si>
  <si>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</si>
  <si>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</si>
  <si>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</si>
  <si>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</si>
  <si>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</si>
  <si>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</si>
  <si>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</si>
  <si>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</si>
  <si>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</si>
  <si>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</si>
  <si>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</si>
  <si>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</si>
  <si>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</si>
  <si>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</si>
  <si>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</si>
  <si>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</si>
  <si>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</si>
  <si>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</si>
  <si>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</si>
  <si>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</si>
  <si>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</si>
  <si>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</si>
  <si>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</si>
  <si>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</si>
  <si>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</si>
  <si>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</si>
  <si>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</si>
  <si>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</si>
  <si>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</si>
  <si>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</si>
  <si>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</si>
  <si>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</si>
  <si>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</si>
  <si>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</si>
  <si>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</si>
  <si>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</si>
  <si>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</si>
  <si>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</si>
  <si>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</si>
  <si>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</si>
  <si>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</si>
  <si>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</si>
  <si>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</si>
  <si>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</si>
  <si>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</si>
  <si>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</si>
  <si>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</si>
  <si>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</si>
  <si>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</si>
  <si>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</si>
  <si>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</si>
  <si>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</si>
  <si>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</si>
  <si>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</si>
  <si>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</si>
  <si>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</si>
  <si>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</si>
  <si>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</si>
  <si>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</si>
  <si>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</si>
  <si>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</si>
  <si>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</si>
  <si>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</si>
  <si>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</si>
  <si>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</si>
  <si>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</si>
  <si>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</si>
  <si>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</si>
  <si>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</si>
  <si>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</si>
  <si>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</si>
  <si>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</si>
  <si>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</si>
  <si>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</si>
  <si>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</si>
  <si>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</si>
  <si>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</si>
  <si>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</si>
  <si>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</si>
  <si>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</si>
  <si>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</si>
  <si>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</si>
  <si>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</si>
  <si>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</si>
  <si>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</si>
  <si>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</si>
  <si>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</si>
  <si>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</si>
  <si>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</si>
  <si>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</si>
  <si>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</si>
  <si>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</si>
  <si>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</si>
  <si>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</si>
  <si>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</si>
  <si>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</si>
  <si>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</si>
  <si>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</si>
  <si>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</si>
  <si>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</si>
  <si>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</si>
  <si>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</si>
  <si>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</si>
  <si>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</si>
  <si>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</si>
  <si>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</si>
  <si>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</si>
  <si>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</si>
  <si>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</si>
  <si>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</si>
  <si>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</si>
  <si>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</si>
  <si>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</si>
  <si>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</si>
  <si>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</si>
  <si>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</si>
  <si>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</si>
  <si>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</si>
  <si>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</si>
  <si>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</si>
  <si>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</si>
  <si>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</si>
  <si>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</si>
  <si>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</si>
  <si>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</si>
  <si>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</si>
  <si>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</si>
  <si>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</si>
  <si>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</si>
  <si>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</si>
  <si>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</si>
  <si>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</si>
  <si>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</si>
  <si>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</si>
  <si>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</si>
  <si>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</si>
  <si>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</si>
  <si>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</si>
  <si>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</si>
  <si>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</si>
  <si>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</si>
  <si>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</si>
  <si>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</si>
  <si>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</si>
  <si>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</si>
  <si>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</si>
  <si>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</si>
  <si>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</si>
  <si>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</si>
  <si>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</si>
  <si>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</si>
  <si>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</si>
  <si>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</si>
  <si>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</si>
  <si>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</si>
  <si>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</si>
  <si>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</si>
  <si>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</si>
  <si>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</si>
  <si>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</si>
  <si>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</si>
  <si>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</si>
  <si>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</si>
  <si>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</si>
  <si>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</si>
  <si>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</si>
  <si>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</si>
  <si>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</si>
  <si>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</si>
  <si>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</si>
  <si>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</si>
  <si>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</si>
  <si>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</si>
  <si>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</si>
  <si>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</si>
  <si>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</si>
  <si>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</si>
  <si>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</si>
  <si>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</si>
  <si>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</si>
  <si>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</si>
  <si>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</si>
  <si>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</si>
  <si>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</si>
  <si>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</si>
  <si>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</si>
  <si>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</si>
  <si>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</si>
  <si>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</si>
  <si>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</si>
  <si>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</si>
  <si>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</si>
  <si>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</si>
  <si>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</si>
  <si>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</si>
  <si>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</si>
  <si>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</si>
  <si>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</si>
  <si>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</si>
  <si>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</si>
  <si>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</si>
  <si>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</si>
  <si>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</si>
  <si>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</si>
  <si>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</si>
  <si>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</si>
  <si>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</si>
  <si>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</si>
  <si>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</si>
  <si>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</si>
  <si>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</si>
  <si>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</si>
  <si>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</si>
  <si>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</si>
  <si>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</si>
  <si>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</si>
  <si>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</si>
  <si>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</si>
  <si>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</si>
  <si>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</si>
  <si>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</si>
  <si>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</si>
  <si>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</si>
  <si>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</si>
  <si>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</si>
  <si>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</si>
  <si>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</si>
  <si>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</si>
  <si>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</si>
  <si>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</si>
  <si>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</si>
  <si>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</si>
  <si>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</si>
  <si>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</si>
  <si>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</si>
  <si>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</si>
  <si>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</si>
  <si>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</si>
  <si>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</si>
  <si>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</si>
  <si>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</si>
  <si>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</si>
  <si>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</si>
  <si>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</si>
  <si>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</si>
  <si>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</si>
  <si>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</si>
  <si>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</si>
  <si>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</si>
  <si>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</si>
  <si>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</si>
  <si>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</si>
  <si>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</si>
  <si>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</si>
  <si>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</si>
  <si>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</si>
  <si>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</si>
  <si>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</si>
  <si>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</si>
  <si>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</si>
  <si>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</si>
  <si>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</si>
  <si>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</si>
  <si>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</si>
  <si>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</si>
  <si>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</si>
  <si>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</si>
  <si>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</si>
  <si>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</si>
  <si>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</si>
  <si>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</si>
  <si>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</si>
  <si>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</si>
  <si>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</si>
  <si>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</si>
  <si>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</si>
  <si>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</si>
  <si>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</si>
  <si>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</si>
  <si>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</si>
  <si>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</si>
  <si>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</si>
  <si>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</si>
  <si>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</si>
  <si>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</si>
  <si>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</si>
  <si>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</si>
  <si>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</si>
  <si>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</si>
  <si>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</si>
  <si>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</si>
  <si>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</si>
  <si>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</si>
  <si>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</si>
  <si>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</si>
  <si>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</si>
  <si>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</si>
  <si>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</si>
  <si>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</si>
  <si>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</si>
  <si>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</si>
  <si>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</si>
  <si>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</si>
  <si>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</si>
  <si>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</si>
  <si>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</si>
  <si>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</si>
  <si>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</si>
  <si>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</si>
  <si>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</si>
  <si>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</si>
  <si>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</si>
  <si>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</si>
  <si>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</si>
  <si>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</si>
  <si>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</si>
  <si>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</si>
  <si>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</si>
  <si>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</si>
  <si>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</si>
  <si>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</si>
  <si>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</si>
  <si>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</si>
  <si>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</si>
  <si>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</si>
  <si>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</si>
  <si>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</si>
  <si>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</si>
  <si>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</si>
  <si>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</si>
  <si>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</si>
  <si>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</si>
  <si>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</si>
  <si>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</si>
  <si>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</si>
  <si>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</si>
  <si>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</si>
  <si>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</si>
  <si>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</si>
  <si>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</si>
  <si>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</si>
  <si>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</si>
  <si>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</si>
  <si>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</si>
  <si>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</si>
  <si>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</si>
  <si>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</si>
  <si>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</si>
  <si>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</si>
  <si>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</si>
  <si>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</si>
  <si>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</si>
  <si>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</si>
  <si>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</si>
  <si>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</si>
  <si>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</si>
  <si>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</si>
  <si>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</si>
  <si>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</si>
  <si>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</si>
  <si>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</si>
  <si>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</si>
  <si>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</si>
  <si>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</si>
  <si>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</si>
  <si>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</si>
  <si>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</si>
  <si>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</si>
  <si>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</si>
  <si>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</si>
  <si>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</si>
  <si>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</si>
  <si>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</si>
  <si>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</si>
  <si>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</si>
  <si>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</si>
  <si>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</si>
  <si>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</si>
  <si>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</si>
  <si>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</si>
  <si>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</si>
  <si>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</si>
  <si>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</si>
  <si>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</si>
  <si>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</si>
  <si>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</si>
  <si>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</si>
  <si>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</si>
  <si>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</si>
  <si>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</si>
  <si>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</si>
  <si>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</si>
  <si>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</si>
  <si>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</si>
  <si>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</si>
  <si>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</si>
  <si>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</si>
  <si>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</si>
  <si>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</si>
  <si>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</si>
  <si>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</si>
  <si>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</si>
  <si>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</si>
  <si>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</si>
  <si>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</si>
  <si>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</si>
  <si>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</si>
  <si>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</si>
  <si>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</si>
  <si>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</si>
  <si>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</si>
  <si>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</si>
  <si>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</si>
  <si>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</si>
  <si>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</si>
  <si>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</si>
  <si>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</si>
  <si>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</si>
  <si>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</si>
  <si>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</si>
  <si>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</si>
  <si>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</si>
  <si>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</si>
  <si>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</si>
  <si>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</si>
  <si>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</si>
  <si>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</si>
  <si>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</si>
  <si>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</si>
  <si>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</si>
  <si>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</si>
  <si>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</si>
  <si>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</si>
  <si>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</si>
  <si>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</si>
  <si>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</si>
  <si>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</si>
  <si>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</si>
  <si>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</si>
  <si>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</si>
  <si>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</si>
  <si>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</si>
  <si>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</si>
  <si>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</si>
  <si>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</si>
  <si>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</si>
  <si>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</si>
  <si>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</si>
  <si>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</si>
  <si>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</si>
  <si>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</si>
  <si>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</si>
  <si>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</si>
  <si>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</si>
  <si>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</si>
  <si>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</si>
  <si>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</si>
  <si>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</si>
  <si>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</si>
  <si>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</si>
  <si>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</si>
  <si>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</si>
  <si>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</si>
  <si>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</si>
  <si>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</si>
  <si>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</si>
  <si>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</si>
  <si>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</si>
  <si>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</si>
  <si>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</si>
  <si>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</si>
  <si>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</si>
  <si>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</si>
  <si>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</si>
  <si>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</si>
  <si>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</si>
  <si>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</si>
  <si>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</si>
  <si>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</si>
  <si>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</si>
  <si>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</si>
  <si>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</si>
  <si>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</si>
  <si>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</si>
  <si>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</si>
  <si>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</si>
  <si>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</si>
  <si>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</si>
  <si>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</si>
  <si>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</si>
  <si>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</si>
  <si>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</si>
  <si>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</si>
  <si>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</si>
  <si>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</si>
  <si>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</si>
  <si>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</si>
  <si>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</si>
  <si>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</si>
  <si>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</si>
  <si>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</si>
  <si>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</si>
  <si>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</si>
  <si>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</si>
  <si>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</si>
  <si>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</si>
  <si>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</si>
  <si>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</si>
  <si>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</si>
  <si>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</si>
  <si>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</si>
  <si>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</si>
  <si>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</si>
  <si>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</si>
  <si>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</si>
  <si>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</si>
  <si>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</si>
  <si>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</si>
  <si>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</si>
  <si>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</si>
  <si>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</si>
  <si>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</si>
  <si>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</si>
  <si>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</si>
  <si>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</si>
  <si>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</si>
  <si>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</si>
  <si>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</si>
  <si>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</si>
  <si>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</si>
  <si>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</si>
  <si>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</si>
  <si>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</si>
  <si>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</si>
  <si>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</si>
  <si>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</si>
  <si>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</si>
  <si>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</si>
  <si>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</si>
  <si>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</si>
  <si>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</si>
  <si>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</si>
  <si>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</si>
  <si>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</si>
  <si>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</si>
  <si>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</si>
  <si>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</si>
  <si>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</si>
  <si>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</si>
  <si>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</si>
  <si>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</si>
  <si>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</si>
  <si>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</si>
  <si>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</si>
  <si>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</si>
  <si>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</si>
  <si>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</si>
  <si>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</si>
  <si>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</si>
  <si>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</si>
  <si>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</si>
  <si>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</si>
  <si>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</si>
  <si>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</si>
  <si>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</si>
  <si>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</si>
  <si>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</si>
  <si>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</si>
  <si>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</si>
  <si>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</si>
  <si>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</si>
  <si>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</si>
  <si>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</si>
  <si>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</si>
  <si>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</si>
  <si>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</si>
  <si>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</si>
  <si>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</si>
  <si>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</si>
  <si>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</si>
  <si>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</si>
  <si>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</si>
  <si>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</si>
  <si>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</si>
  <si>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</si>
  <si>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</si>
  <si>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</si>
  <si>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</si>
  <si>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</si>
  <si>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</si>
  <si>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</si>
  <si>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</si>
  <si>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</si>
  <si>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</si>
  <si>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</si>
  <si>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</si>
  <si>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</si>
  <si>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</si>
  <si>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</si>
  <si>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</si>
  <si>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</si>
  <si>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</si>
  <si>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</si>
  <si>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</si>
  <si>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</si>
  <si>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</si>
  <si>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</si>
  <si>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</si>
  <si>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</si>
  <si>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</si>
  <si>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</si>
  <si>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</si>
  <si>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</si>
  <si>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</si>
  <si>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</si>
  <si>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</si>
  <si>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</si>
  <si>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</si>
  <si>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</si>
  <si>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</si>
  <si>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</si>
  <si>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</si>
  <si>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</si>
  <si>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</si>
  <si>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</si>
  <si>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</si>
  <si>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</si>
  <si>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</si>
  <si>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</si>
  <si>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</si>
  <si>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</si>
  <si>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</si>
  <si>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</si>
  <si>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</si>
  <si>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</si>
  <si>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</si>
  <si>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</si>
  <si>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</si>
  <si>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</si>
  <si>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</si>
  <si>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</si>
  <si>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</si>
  <si>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</si>
  <si>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</si>
  <si>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</si>
  <si>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</si>
  <si>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</si>
  <si>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</si>
  <si>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</si>
  <si>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</si>
  <si>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</si>
  <si>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</si>
  <si>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</si>
  <si>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</si>
  <si>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</si>
  <si>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</si>
  <si>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</si>
  <si>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</si>
  <si>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</si>
  <si>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</si>
  <si>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</si>
  <si>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</si>
  <si>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</si>
  <si>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</si>
  <si>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</si>
  <si>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</si>
  <si>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</si>
  <si>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</si>
  <si>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</si>
  <si>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</si>
  <si>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</si>
  <si>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</si>
  <si>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</si>
  <si>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</si>
  <si>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</si>
  <si>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</si>
  <si>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</si>
  <si>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</si>
  <si>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</si>
  <si>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</si>
  <si>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</si>
  <si>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</si>
  <si>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</si>
  <si>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</si>
  <si>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</si>
  <si>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</si>
  <si>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</si>
  <si>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</si>
  <si>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</si>
  <si>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</si>
  <si>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</si>
  <si>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</si>
  <si>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</si>
  <si>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</si>
  <si>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</si>
  <si>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</si>
  <si>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</si>
  <si>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</si>
  <si>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</si>
  <si>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</si>
  <si>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</si>
  <si>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</si>
  <si>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</si>
  <si>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</si>
  <si>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</si>
  <si>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</si>
  <si>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</si>
  <si>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</si>
  <si>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</si>
  <si>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</si>
  <si>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</si>
  <si>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</si>
  <si>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</si>
  <si>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</si>
  <si>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</si>
  <si>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</si>
  <si>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</si>
  <si>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</si>
  <si>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</si>
  <si>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</si>
  <si>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</si>
  <si>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</si>
  <si>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</si>
  <si>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</si>
  <si>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</si>
  <si>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</si>
  <si>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</si>
  <si>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</si>
  <si>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</si>
  <si>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</si>
  <si>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</si>
  <si>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</si>
  <si>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</si>
  <si>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</si>
  <si>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</si>
  <si>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</si>
  <si>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</si>
  <si>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</si>
  <si>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</si>
  <si>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</si>
  <si>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</si>
  <si>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</si>
  <si>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</si>
  <si>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</si>
  <si>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</si>
  <si>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</si>
  <si>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</si>
  <si>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</si>
  <si>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</si>
  <si>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</si>
  <si>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</si>
  <si>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</si>
  <si>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</si>
  <si>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</si>
  <si>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</si>
  <si>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</si>
  <si>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</si>
  <si>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</si>
  <si>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</si>
  <si>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</si>
  <si>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</si>
  <si>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</si>
  <si>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</si>
  <si>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</si>
  <si>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</si>
  <si>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</si>
  <si>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</si>
  <si>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</si>
  <si>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</si>
  <si>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</si>
  <si>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</si>
  <si>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</si>
  <si>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</si>
  <si>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</si>
  <si>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</si>
  <si>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</si>
  <si>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</si>
  <si>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</si>
  <si>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</si>
  <si>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</si>
  <si>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</si>
  <si>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</si>
  <si>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</si>
  <si>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</si>
  <si>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</si>
  <si>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</si>
  <si>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</si>
  <si>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</si>
  <si>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</si>
  <si>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</si>
  <si>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</si>
  <si>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</si>
  <si>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</si>
  <si>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</si>
  <si>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</si>
  <si>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</si>
  <si>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</si>
  <si>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</si>
  <si>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</si>
  <si>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</si>
  <si>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</si>
  <si>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</si>
  <si>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</si>
  <si>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</si>
  <si>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</si>
  <si>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</si>
  <si>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</si>
  <si>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</si>
  <si>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</si>
  <si>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</si>
  <si>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</si>
  <si>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</si>
  <si>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</si>
  <si>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</si>
  <si>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</si>
  <si>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</si>
  <si>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</si>
  <si>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</si>
  <si>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</si>
  <si>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</si>
  <si>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</si>
  <si>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</si>
  <si>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</si>
  <si>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</si>
  <si>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</si>
  <si>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</si>
  <si>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</si>
  <si>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</si>
  <si>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</si>
  <si>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</si>
  <si>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</si>
  <si>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</si>
  <si>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</si>
  <si>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</si>
  <si>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</si>
  <si>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</si>
  <si>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</si>
  <si>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</si>
  <si>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</si>
  <si>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</si>
  <si>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</si>
  <si>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</si>
  <si>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</si>
  <si>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</si>
  <si>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</si>
  <si>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</si>
  <si>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</si>
  <si>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</si>
  <si>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</si>
  <si>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</si>
  <si>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</si>
  <si>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</si>
  <si>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</si>
  <si>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</si>
  <si>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</si>
  <si>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</si>
  <si>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</si>
  <si>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</si>
  <si>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</si>
  <si>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</si>
  <si>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</si>
  <si>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</si>
  <si>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</si>
  <si>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</si>
  <si>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</si>
  <si>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</si>
  <si>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</si>
  <si>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</si>
  <si>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</si>
  <si>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</si>
  <si>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</si>
  <si>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</si>
  <si>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</si>
  <si>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</si>
  <si>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</si>
  <si>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</si>
  <si>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</si>
  <si>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</si>
  <si>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</si>
  <si>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</si>
  <si>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</si>
  <si>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</si>
  <si>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</si>
  <si>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</si>
  <si>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</si>
  <si>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</si>
  <si>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</si>
  <si>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</si>
  <si>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</si>
  <si>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</si>
  <si>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</si>
  <si>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</si>
  <si>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</si>
  <si>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</si>
  <si>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</si>
  <si>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</si>
  <si>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</si>
  <si>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</si>
  <si>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</si>
  <si>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</si>
  <si>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</si>
  <si>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</si>
  <si>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</si>
  <si>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</si>
  <si>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</si>
  <si>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</si>
  <si>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</si>
  <si>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</si>
  <si>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</si>
  <si>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</si>
  <si>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</si>
  <si>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</si>
  <si>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</si>
  <si>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</si>
  <si>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</si>
  <si>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</si>
  <si>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</si>
  <si>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</si>
  <si>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</si>
  <si>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</si>
  <si>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</si>
  <si>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</si>
  <si>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</si>
  <si>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</si>
  <si>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</si>
  <si>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</si>
  <si>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</si>
  <si>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</si>
  <si>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</si>
  <si>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</si>
  <si>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</si>
  <si>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</si>
  <si>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</si>
  <si>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</si>
  <si>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</si>
  <si>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</si>
  <si>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</si>
  <si>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</si>
  <si>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</si>
  <si>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</si>
  <si>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</si>
  <si>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</si>
  <si>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</si>
  <si>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</si>
  <si>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</si>
  <si>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</si>
  <si>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</si>
  <si>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</si>
  <si>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</si>
  <si>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</si>
  <si>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</si>
  <si>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</si>
  <si>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</si>
  <si>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</si>
  <si>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</si>
  <si>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</si>
  <si>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</si>
  <si>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</si>
  <si>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</si>
  <si>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</si>
  <si>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</si>
  <si>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</si>
  <si>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</si>
  <si>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</si>
  <si>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</si>
  <si>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</si>
  <si>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</si>
  <si>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</si>
  <si>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</si>
  <si>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</si>
  <si>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</si>
  <si>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</si>
  <si>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</si>
  <si>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</si>
  <si>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</si>
  <si>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</si>
  <si>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</si>
  <si>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</si>
  <si>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</si>
  <si>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</si>
  <si>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</si>
  <si>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</si>
  <si>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</si>
  <si>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</si>
  <si>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</si>
  <si>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</si>
  <si>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</si>
  <si>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</si>
  <si>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</si>
  <si>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</si>
  <si>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</si>
  <si>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</si>
  <si>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</si>
  <si>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</si>
  <si>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</si>
  <si>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</si>
  <si>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</si>
  <si>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</si>
  <si>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</si>
  <si>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</si>
  <si>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</si>
  <si>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</si>
  <si>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</si>
  <si>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</si>
  <si>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</si>
  <si>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</si>
  <si>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</si>
  <si>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</si>
  <si>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</si>
  <si>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</si>
  <si>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</si>
  <si>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</si>
  <si>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</si>
  <si>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</si>
  <si>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</si>
  <si>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</si>
  <si>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</si>
  <si>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</si>
  <si>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</si>
  <si>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</si>
  <si>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</si>
  <si>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</si>
  <si>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</si>
  <si>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</si>
  <si>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</si>
  <si>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</si>
  <si>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</si>
  <si>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</si>
  <si>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</si>
  <si>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</si>
  <si>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</si>
  <si>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</si>
  <si>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</si>
  <si>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</si>
  <si>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</si>
  <si>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</si>
  <si>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</si>
  <si>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</si>
  <si>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</si>
  <si>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</si>
  <si>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</si>
  <si>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</si>
  <si>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</si>
  <si>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</si>
  <si>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</si>
  <si>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</si>
  <si>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</si>
  <si>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</si>
  <si>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</si>
  <si>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</si>
  <si>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</si>
  <si>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</si>
  <si>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</si>
  <si>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</si>
  <si>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</si>
  <si>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</si>
  <si>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</si>
  <si>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</si>
  <si>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</si>
  <si>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</si>
  <si>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</si>
  <si>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</si>
  <si>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</si>
  <si>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</si>
  <si>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</si>
  <si>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</si>
  <si>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</si>
  <si>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</si>
  <si>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</si>
  <si>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</si>
  <si>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</si>
  <si>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</si>
  <si>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</si>
  <si>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</si>
  <si>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</si>
  <si>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</si>
  <si>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</si>
  <si>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</si>
  <si>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</si>
  <si>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</si>
  <si>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</si>
  <si>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</si>
  <si>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</si>
  <si>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</si>
  <si>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</si>
  <si>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</si>
  <si>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</si>
  <si>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</si>
  <si>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</si>
  <si>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</si>
  <si>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</si>
  <si>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</si>
  <si>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</si>
  <si>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</si>
  <si>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</si>
  <si>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</si>
  <si>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</si>
  <si>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</si>
  <si>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</si>
  <si>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</si>
  <si>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</si>
  <si>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</si>
  <si>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</si>
  <si>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</si>
  <si>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</si>
  <si>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</si>
  <si>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</si>
  <si>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</si>
  <si>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</si>
  <si>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</si>
  <si>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</si>
  <si>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</si>
  <si>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</si>
  <si>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</si>
  <si>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</si>
  <si>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</si>
  <si>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</si>
  <si>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</si>
  <si>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</si>
  <si>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</si>
  <si>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</si>
  <si>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</si>
  <si>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</si>
  <si>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</si>
  <si>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</si>
  <si>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</si>
  <si>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</si>
  <si>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</si>
  <si>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</si>
  <si>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</si>
  <si>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</si>
  <si>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</si>
  <si>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</si>
  <si>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</si>
  <si>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</si>
  <si>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</si>
  <si>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</si>
  <si>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</si>
  <si>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</si>
  <si>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</si>
  <si>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</si>
  <si>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</si>
  <si>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</si>
  <si>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</si>
  <si>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</si>
  <si>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</si>
  <si>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</si>
  <si>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</si>
  <si>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</si>
  <si>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</si>
  <si>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</si>
  <si>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</si>
  <si>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</si>
  <si>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</si>
  <si>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</si>
  <si>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</si>
  <si>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</si>
  <si>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</si>
  <si>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</si>
  <si>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</si>
  <si>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</si>
  <si>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</si>
  <si>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</si>
  <si>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</si>
  <si>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</si>
  <si>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</si>
  <si>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</si>
  <si>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</si>
  <si>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</si>
  <si>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</si>
  <si>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</si>
  <si>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</si>
  <si>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</si>
  <si>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</si>
  <si>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</si>
  <si>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</si>
  <si>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</si>
  <si>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</si>
  <si>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</si>
  <si>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</si>
  <si>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</si>
  <si>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</si>
  <si>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</si>
  <si>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</si>
  <si>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</si>
  <si>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</si>
  <si>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</si>
  <si>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</si>
  <si>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</si>
  <si>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</si>
  <si>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</si>
  <si>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</si>
  <si>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</si>
  <si>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</si>
  <si>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</si>
  <si>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</si>
  <si>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</si>
  <si>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</si>
  <si>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</si>
  <si>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</si>
  <si>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</si>
  <si>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</si>
  <si>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</si>
  <si>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</si>
  <si>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</si>
  <si>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</si>
  <si>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</si>
  <si>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</si>
  <si>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</si>
  <si>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</si>
  <si>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</si>
  <si>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</si>
  <si>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</si>
  <si>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</si>
  <si>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</si>
  <si>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</si>
  <si>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</si>
  <si>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</si>
  <si>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</si>
  <si>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</si>
  <si>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</si>
  <si>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</si>
  <si>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</si>
  <si>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</si>
  <si>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</si>
  <si>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</si>
  <si>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</si>
  <si>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</si>
  <si>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</si>
  <si>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</si>
  <si>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</si>
  <si>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</si>
  <si>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</si>
  <si>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</si>
  <si>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</si>
  <si>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</si>
  <si>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</si>
  <si>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</si>
  <si>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</si>
  <si>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</si>
  <si>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</si>
  <si>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</si>
  <si>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</si>
  <si>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</si>
  <si>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</si>
  <si>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</si>
  <si>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</si>
  <si>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</si>
  <si>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</si>
  <si>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</si>
  <si>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</si>
  <si>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</si>
  <si>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</si>
  <si>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</si>
  <si>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</si>
  <si>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</si>
  <si>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</si>
  <si>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</si>
  <si>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</si>
  <si>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</si>
  <si>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</si>
  <si>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</si>
  <si>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</si>
  <si>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</si>
  <si>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</si>
  <si>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</si>
  <si>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</si>
  <si>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</si>
  <si>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</si>
  <si>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</si>
  <si>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</si>
  <si>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</si>
  <si>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</si>
  <si>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</si>
  <si>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</si>
  <si>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</si>
  <si>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</si>
  <si>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</si>
  <si>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</si>
  <si>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</si>
  <si>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</si>
  <si>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</si>
  <si>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</si>
  <si>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</si>
  <si>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</si>
  <si>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</si>
  <si>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</si>
  <si>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</si>
  <si>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</si>
  <si>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</si>
  <si>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</si>
  <si>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</si>
  <si>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</si>
  <si>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</si>
  <si>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</si>
  <si>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</si>
  <si>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</si>
  <si>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</si>
  <si>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</si>
  <si>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</si>
  <si>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</si>
  <si>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</si>
  <si>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</si>
  <si>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</si>
  <si>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</si>
  <si>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</si>
  <si>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</si>
  <si>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</si>
  <si>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</si>
  <si>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</si>
  <si>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</si>
  <si>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</si>
  <si>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</si>
  <si>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</si>
  <si>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</si>
  <si>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</si>
  <si>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</si>
  <si>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</si>
  <si>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</si>
  <si>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</si>
  <si>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</si>
  <si>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</si>
  <si>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</si>
  <si>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</si>
  <si>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</si>
  <si>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</si>
  <si>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</si>
  <si>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</si>
  <si>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</si>
  <si>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</si>
  <si>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</si>
  <si>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</si>
  <si>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</si>
  <si>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</si>
  <si>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</si>
  <si>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</si>
  <si>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</si>
  <si>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</si>
  <si>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</si>
  <si>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</si>
  <si>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</si>
  <si>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</si>
  <si>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</si>
  <si>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</si>
  <si>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</si>
  <si>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</si>
  <si>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</si>
  <si>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</si>
  <si>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</si>
  <si>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</si>
  <si>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</si>
  <si>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</si>
  <si>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</si>
  <si>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</si>
  <si>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</si>
  <si>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</si>
  <si>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</si>
  <si>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</si>
  <si>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</si>
  <si>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</si>
  <si>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</si>
  <si>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</si>
  <si>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</si>
  <si>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</si>
  <si>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</si>
  <si>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</si>
  <si>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</si>
  <si>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</si>
  <si>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</si>
  <si>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</si>
  <si>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</si>
  <si>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</si>
  <si>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</si>
  <si>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</si>
  <si>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</si>
  <si>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</si>
  <si>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</si>
  <si>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</si>
  <si>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</si>
  <si>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</si>
  <si>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</si>
  <si>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</si>
  <si>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</si>
  <si>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</si>
  <si>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</si>
  <si>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</si>
  <si>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</si>
  <si>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</si>
  <si>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</si>
  <si>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</si>
  <si>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</si>
  <si>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</si>
  <si>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</si>
  <si>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</si>
  <si>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</si>
  <si>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</si>
  <si>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</si>
  <si>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</si>
  <si>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</si>
  <si>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</si>
  <si>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</si>
  <si>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</si>
  <si>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</si>
  <si>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</si>
  <si>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</si>
  <si>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</si>
  <si>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</si>
  <si>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</si>
  <si>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</si>
  <si>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</si>
  <si>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</si>
  <si>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</si>
  <si>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</si>
  <si>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</si>
  <si>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</si>
  <si>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</si>
  <si>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</si>
  <si>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</si>
  <si>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</si>
  <si>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</si>
  <si>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</si>
  <si>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</si>
  <si>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</si>
  <si>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</si>
  <si>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</si>
  <si>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</si>
  <si>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</si>
  <si>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</si>
  <si>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</si>
  <si>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</si>
  <si>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</si>
  <si>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</si>
  <si>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</si>
  <si>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</si>
  <si>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</si>
  <si>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</si>
  <si>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</si>
  <si>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</si>
  <si>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</si>
  <si>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</si>
  <si>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</si>
  <si>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</si>
  <si>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</si>
  <si>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</si>
  <si>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</si>
  <si>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</si>
  <si>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</si>
  <si>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</si>
  <si>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</si>
  <si>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</si>
  <si>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</si>
  <si>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</si>
  <si>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</si>
  <si>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</si>
  <si>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</si>
  <si>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</si>
  <si>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</si>
  <si>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</si>
  <si>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</si>
  <si>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</si>
  <si>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</si>
  <si>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</si>
  <si>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</si>
  <si>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</si>
  <si>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</si>
  <si>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</si>
  <si>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</si>
  <si>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</si>
  <si>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</si>
  <si>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</si>
  <si>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</si>
  <si>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</si>
  <si>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</si>
  <si>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</si>
  <si>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</si>
  <si>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</si>
  <si>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</si>
  <si>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</si>
  <si>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</si>
  <si>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</si>
  <si>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</si>
  <si>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</si>
  <si>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</si>
  <si>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</si>
  <si>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</si>
  <si>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</si>
  <si>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</si>
  <si>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</si>
  <si>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</si>
  <si>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</si>
  <si>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</si>
  <si>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</si>
  <si>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</si>
  <si>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</si>
  <si>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</si>
  <si>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</si>
  <si>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</si>
  <si>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</si>
  <si>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</si>
  <si>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</si>
  <si>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</si>
  <si>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</si>
  <si>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</si>
  <si>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</si>
  <si>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</si>
  <si>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</si>
  <si>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</si>
  <si>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</si>
  <si>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</si>
  <si>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</si>
  <si>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</si>
  <si>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</si>
  <si>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</si>
  <si>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</si>
  <si>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</si>
  <si>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</si>
  <si>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</si>
  <si>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</si>
  <si>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</si>
  <si>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</si>
  <si>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</si>
  <si>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</si>
  <si>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</si>
  <si>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</si>
  <si>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</si>
  <si>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</si>
  <si>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</si>
  <si>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</si>
  <si>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</si>
  <si>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</si>
  <si>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</si>
  <si>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</si>
  <si>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</si>
  <si>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</si>
  <si>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</si>
  <si>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</si>
  <si>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</si>
  <si>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</si>
  <si>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</si>
  <si>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</si>
  <si>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</si>
  <si>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</si>
  <si>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</si>
  <si>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</si>
  <si>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</si>
  <si>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</si>
  <si>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</si>
  <si>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</si>
  <si>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</si>
  <si>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</si>
  <si>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</si>
  <si>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</si>
  <si>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</si>
  <si>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</si>
  <si>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</si>
  <si>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</si>
  <si>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</si>
  <si>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</si>
  <si>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</si>
  <si>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</si>
  <si>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</si>
  <si>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</si>
  <si>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</si>
  <si>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</si>
  <si>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</si>
  <si>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</si>
  <si>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</si>
  <si>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</si>
  <si>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</si>
  <si>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</si>
  <si>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</si>
  <si>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</si>
  <si>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</si>
  <si>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</si>
  <si>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</si>
  <si>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</si>
  <si>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</si>
  <si>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</si>
  <si>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</si>
  <si>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</si>
  <si>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</si>
  <si>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</si>
  <si>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</si>
  <si>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</si>
  <si>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</si>
  <si>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</si>
  <si>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</si>
  <si>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</si>
  <si>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</si>
  <si>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</si>
  <si>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</si>
  <si>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</si>
  <si>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</si>
  <si>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</si>
  <si>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</si>
  <si>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</si>
  <si>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</si>
  <si>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</si>
  <si>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</si>
  <si>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</si>
  <si>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</si>
  <si>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</si>
  <si>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</si>
  <si>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</si>
  <si>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</si>
  <si>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</si>
  <si>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</si>
  <si>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</si>
  <si>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</si>
  <si>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</si>
  <si>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</si>
  <si>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</si>
  <si>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</si>
  <si>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</si>
  <si>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</si>
  <si>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</si>
  <si>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</si>
  <si>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</si>
  <si>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</si>
  <si>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</si>
  <si>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</si>
  <si>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</si>
  <si>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</si>
  <si>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</si>
  <si>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</si>
  <si>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</si>
  <si>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</si>
  <si>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</si>
  <si>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</si>
  <si>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</si>
  <si>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</si>
  <si>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</si>
  <si>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</si>
  <si>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</si>
  <si>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</si>
  <si>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</si>
  <si>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</si>
  <si>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</si>
  <si>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</si>
  <si>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</si>
  <si>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</si>
  <si>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</si>
  <si>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</si>
  <si>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</si>
  <si>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</si>
  <si>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</si>
  <si>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</si>
  <si>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</si>
  <si>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</si>
  <si>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</si>
  <si>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</si>
  <si>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</si>
  <si>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</si>
  <si>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</si>
  <si>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</si>
  <si>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</si>
  <si>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</si>
  <si>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</si>
  <si>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</si>
  <si>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</si>
  <si>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</si>
  <si>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</si>
  <si>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</si>
  <si>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</si>
  <si>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</si>
  <si>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</si>
  <si>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</si>
  <si>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</si>
  <si>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</si>
  <si>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</si>
  <si>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</si>
  <si>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</si>
  <si>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</si>
  <si>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</si>
  <si>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</si>
  <si>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</si>
  <si>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</si>
  <si>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</si>
  <si>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</si>
  <si>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</si>
  <si>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</si>
  <si>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</si>
  <si>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</si>
  <si>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</si>
  <si>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</si>
  <si>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</si>
  <si>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</si>
  <si>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</si>
  <si>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</si>
  <si>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</si>
  <si>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</si>
  <si>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</si>
  <si>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</si>
  <si>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</si>
  <si>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</si>
  <si>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</si>
  <si>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</si>
  <si>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</si>
  <si>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</si>
  <si>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</si>
  <si>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</si>
  <si>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</si>
  <si>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</si>
  <si>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</si>
  <si>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</si>
  <si>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</si>
  <si>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</si>
  <si>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</si>
  <si>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</si>
  <si>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</si>
  <si>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</si>
  <si>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</si>
  <si>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</si>
  <si>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</si>
  <si>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</si>
  <si>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</si>
  <si>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</si>
  <si>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</si>
  <si>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</si>
  <si>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</si>
  <si>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</si>
  <si>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</si>
  <si>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</si>
  <si>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</si>
  <si>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</si>
  <si>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</si>
  <si>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</si>
  <si>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</si>
  <si>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</si>
  <si>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</si>
  <si>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</si>
  <si>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</si>
  <si>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</si>
  <si>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</si>
  <si>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</si>
  <si>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</si>
  <si>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</si>
  <si>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</si>
  <si>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</si>
  <si>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</si>
  <si>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</si>
  <si>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</si>
  <si>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</si>
  <si>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</si>
  <si>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</si>
  <si>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</si>
  <si>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</si>
  <si>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</si>
  <si>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</si>
  <si>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</si>
  <si>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</si>
  <si>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</si>
  <si>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</si>
  <si>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</si>
  <si>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</si>
  <si>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</si>
  <si>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</si>
  <si>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</si>
  <si>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</si>
  <si>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</si>
  <si>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</si>
  <si>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</si>
  <si>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</si>
  <si>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</si>
  <si>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</si>
  <si>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</si>
  <si>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</si>
  <si>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</si>
  <si>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</si>
  <si>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</si>
  <si>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</si>
  <si>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</si>
  <si>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</si>
  <si>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</si>
  <si>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</si>
  <si>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</si>
  <si>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</si>
  <si>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</si>
  <si>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</si>
  <si>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</si>
  <si>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</si>
  <si>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</si>
  <si>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</si>
  <si>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</si>
  <si>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</si>
  <si>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</si>
  <si>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</si>
  <si>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</si>
  <si>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</si>
  <si>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</si>
  <si>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</si>
  <si>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</si>
  <si>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</si>
  <si>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</si>
  <si>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</si>
  <si>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</si>
  <si>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</si>
  <si>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</si>
  <si>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</si>
  <si>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</si>
  <si>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</si>
  <si>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</si>
  <si>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</si>
  <si>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</si>
  <si>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</si>
  <si>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</si>
  <si>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</si>
  <si>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</si>
  <si>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</si>
  <si>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</si>
  <si>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</si>
  <si>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</si>
  <si>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</si>
  <si>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</si>
  <si>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</si>
  <si>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</si>
  <si>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</si>
  <si>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</si>
  <si>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</si>
  <si>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</si>
  <si>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</si>
  <si>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</si>
  <si>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</si>
  <si>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</si>
  <si>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</si>
  <si>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</si>
  <si>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</si>
  <si>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</si>
  <si>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</si>
  <si>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</si>
  <si>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</si>
  <si>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</si>
  <si>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</si>
  <si>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</si>
  <si>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</si>
  <si>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</si>
  <si>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</si>
  <si>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</si>
  <si>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</si>
  <si>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</si>
  <si>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</si>
  <si>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</si>
  <si>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</si>
  <si>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</si>
  <si>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</si>
  <si>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</si>
  <si>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</si>
  <si>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</si>
  <si>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</si>
  <si>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</si>
  <si>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</si>
  <si>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</si>
  <si>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</si>
  <si>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</si>
  <si>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</si>
  <si>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</si>
  <si>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</si>
  <si>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</si>
  <si>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</si>
  <si>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</si>
  <si>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</si>
  <si>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</si>
  <si>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</si>
  <si>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</si>
  <si>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</si>
  <si>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</si>
  <si>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</si>
  <si>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</si>
  <si>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</si>
  <si>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</si>
  <si>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</si>
  <si>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</si>
  <si>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</si>
  <si>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</si>
  <si>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</si>
  <si>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</si>
  <si>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</si>
  <si>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</si>
  <si>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</si>
  <si>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</si>
  <si>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</si>
  <si>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</si>
  <si>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</si>
  <si>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</si>
  <si>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</si>
  <si>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</si>
  <si>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</si>
  <si>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</si>
  <si>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</si>
  <si>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</si>
  <si>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</si>
  <si>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</si>
  <si>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</si>
  <si>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</si>
  <si>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</si>
  <si>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</si>
  <si>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</si>
  <si>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</si>
  <si>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</si>
  <si>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</si>
  <si>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</si>
  <si>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</si>
  <si>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</si>
  <si>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</si>
  <si>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</si>
  <si>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</si>
  <si>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</si>
  <si>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</si>
  <si>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</si>
  <si>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</si>
  <si>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</si>
  <si>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</si>
  <si>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</si>
  <si>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</si>
  <si>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</si>
  <si>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</si>
  <si>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</si>
  <si>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</si>
  <si>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</si>
  <si>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</si>
  <si>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</si>
  <si>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</si>
  <si>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</si>
  <si>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</si>
  <si>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</si>
  <si>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</si>
  <si>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</si>
  <si>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</si>
  <si>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</si>
  <si>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</si>
  <si>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</si>
  <si>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</si>
  <si>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</si>
  <si>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</si>
  <si>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</si>
  <si>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</si>
  <si>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</si>
  <si>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</si>
  <si>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</si>
  <si>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</si>
  <si>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</si>
  <si>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</si>
  <si>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</si>
  <si>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</si>
  <si>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</si>
  <si>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</si>
  <si>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</si>
  <si>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</si>
  <si>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</si>
  <si>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</si>
  <si>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</si>
  <si>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</si>
  <si>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</si>
  <si>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</si>
  <si>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</si>
  <si>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</si>
  <si>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</si>
  <si>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</si>
  <si>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</si>
  <si>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</si>
  <si>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</si>
  <si>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</si>
  <si>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</si>
  <si>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</si>
  <si>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</si>
  <si>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</si>
  <si>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</si>
  <si>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</si>
  <si>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</si>
  <si>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</si>
  <si>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</si>
  <si>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</si>
  <si>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</si>
  <si>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</si>
  <si>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</si>
  <si>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</si>
  <si>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</si>
  <si>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</si>
  <si>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</si>
  <si>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</si>
  <si>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</si>
  <si>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</si>
  <si>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</si>
  <si>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</si>
  <si>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</si>
  <si>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</si>
  <si>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</si>
  <si>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</si>
  <si>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</si>
  <si>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</si>
  <si>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</si>
  <si>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</si>
  <si>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</si>
  <si>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</si>
  <si>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</si>
  <si>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</si>
  <si>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</si>
  <si>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</si>
  <si>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</si>
  <si>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</si>
  <si>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</si>
  <si>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</si>
  <si>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</si>
  <si>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</si>
  <si>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</si>
  <si>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</si>
  <si>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</si>
  <si>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</si>
  <si>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</si>
  <si>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</si>
  <si>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</si>
  <si>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</si>
  <si>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</si>
  <si>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</si>
  <si>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</si>
  <si>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</si>
  <si>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</si>
  <si>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</si>
  <si>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</si>
  <si>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</si>
  <si>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</si>
  <si>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</si>
  <si>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</si>
  <si>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</si>
  <si>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</si>
  <si>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</si>
  <si>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</si>
  <si>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</si>
  <si>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</si>
  <si>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</si>
  <si>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</si>
  <si>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</si>
  <si>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</si>
  <si>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</si>
  <si>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</si>
  <si>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</si>
  <si>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</si>
  <si>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</si>
  <si>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</si>
  <si>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</si>
  <si>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</si>
  <si>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</si>
  <si>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</si>
  <si>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</si>
  <si>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</si>
  <si>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</si>
  <si>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</si>
  <si>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</si>
  <si>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</si>
  <si>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</si>
  <si>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</si>
  <si>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</si>
  <si>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</si>
  <si>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</si>
  <si>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</si>
  <si>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</si>
  <si>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</si>
  <si>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</si>
  <si>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</si>
  <si>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</si>
  <si>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</si>
  <si>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</si>
  <si>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</si>
  <si>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</si>
  <si>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</si>
  <si>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</si>
  <si>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</si>
  <si>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</si>
  <si>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</si>
  <si>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</si>
  <si>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</si>
  <si>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</si>
  <si>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</si>
  <si>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</si>
  <si>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</si>
  <si>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</si>
  <si>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</si>
  <si>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</si>
  <si>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</si>
  <si>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</si>
  <si>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</si>
  <si>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</si>
  <si>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</si>
  <si>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</si>
  <si>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</si>
  <si>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</si>
  <si>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</si>
  <si>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</si>
  <si>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</si>
  <si>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</si>
  <si>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</si>
  <si>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</si>
  <si>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</si>
  <si>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</si>
  <si>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</si>
  <si>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</si>
  <si>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</si>
  <si>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</si>
  <si>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</si>
  <si>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</si>
  <si>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</si>
  <si>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</si>
  <si>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</si>
  <si>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</si>
  <si>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</si>
  <si>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</si>
  <si>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</si>
  <si>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</si>
  <si>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</si>
  <si>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</si>
  <si>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</si>
  <si>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</si>
  <si>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</si>
  <si>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</si>
  <si>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</si>
  <si>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</si>
  <si>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</si>
  <si>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</si>
  <si>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</si>
  <si>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</si>
  <si>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</si>
  <si>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</si>
  <si>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</si>
  <si>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</si>
  <si>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</si>
  <si>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</si>
  <si>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</si>
  <si>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</si>
  <si>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</si>
  <si>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</si>
  <si>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</si>
  <si>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</si>
  <si>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</si>
  <si>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</si>
  <si>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</si>
  <si>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</si>
  <si>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</si>
  <si>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</si>
  <si>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</si>
  <si>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</si>
  <si>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</si>
  <si>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</si>
  <si>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</si>
  <si>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</si>
  <si>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</si>
  <si>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</si>
  <si>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</si>
  <si>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</si>
  <si>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</si>
  <si>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</si>
  <si>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</si>
  <si>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</si>
  <si>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</si>
  <si>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</si>
  <si>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</si>
  <si>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</si>
  <si>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</si>
  <si>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</si>
  <si>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</si>
  <si>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</si>
  <si>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</si>
  <si>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</si>
  <si>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</si>
  <si>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</si>
  <si>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</si>
  <si>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</si>
  <si>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</si>
  <si>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</si>
  <si>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</si>
  <si>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</si>
  <si>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</si>
  <si>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</si>
  <si>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</si>
  <si>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</si>
  <si>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</si>
  <si>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</si>
  <si>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</si>
  <si>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</si>
  <si>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</si>
  <si>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</si>
  <si>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</si>
  <si>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</si>
  <si>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</si>
  <si>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</si>
  <si>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</si>
  <si>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</si>
  <si>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</si>
  <si>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</si>
  <si>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</si>
  <si>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</si>
  <si>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</si>
  <si>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</si>
  <si>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</si>
  <si>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</si>
  <si>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</si>
  <si>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</si>
  <si>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</si>
  <si>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</si>
  <si>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</si>
  <si>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</si>
  <si>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</si>
  <si>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</si>
  <si>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</si>
  <si>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</si>
  <si>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</si>
  <si>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</si>
  <si>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</si>
  <si>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</si>
  <si>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</si>
  <si>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</si>
  <si>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</si>
  <si>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</si>
  <si>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</si>
  <si>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</si>
  <si>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</si>
  <si>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</si>
  <si>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</si>
  <si>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</si>
  <si>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</si>
  <si>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</si>
  <si>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</si>
  <si>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</si>
  <si>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</si>
  <si>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</si>
  <si>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</si>
  <si>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</si>
  <si>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</si>
  <si>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</si>
  <si>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</si>
  <si>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</si>
  <si>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</si>
  <si>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</si>
  <si>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</si>
  <si>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</si>
  <si>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</si>
  <si>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</si>
  <si>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</si>
  <si>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</si>
  <si>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</si>
  <si>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</si>
  <si>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</si>
  <si>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</si>
  <si>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</si>
  <si>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</si>
  <si>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</si>
  <si>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</si>
  <si>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</si>
  <si>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</si>
  <si>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</si>
  <si>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</si>
  <si>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</si>
  <si>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</si>
  <si>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</si>
  <si>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</si>
  <si>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</si>
  <si>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</si>
  <si>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</si>
  <si>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</si>
  <si>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</si>
  <si>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</si>
  <si>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</si>
  <si>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</si>
  <si>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</si>
  <si>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</si>
  <si>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</si>
  <si>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</si>
  <si>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</si>
  <si>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</si>
  <si>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</si>
  <si>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</si>
  <si>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</si>
  <si>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</si>
  <si>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</si>
  <si>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</si>
  <si>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</si>
  <si>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</si>
  <si>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</si>
  <si>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</si>
  <si>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</si>
  <si>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</si>
  <si>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</si>
  <si>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</si>
  <si>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</si>
  <si>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</si>
  <si>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</si>
  <si>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</si>
  <si>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</si>
  <si>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</si>
  <si>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</si>
  <si>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</si>
  <si>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</si>
  <si>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</si>
  <si>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</si>
  <si>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</si>
  <si>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</si>
  <si>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</si>
  <si>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</si>
  <si>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</si>
  <si>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</si>
  <si>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</si>
  <si>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</si>
  <si>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</si>
  <si>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</si>
  <si>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</si>
  <si>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</si>
  <si>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</si>
  <si>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</si>
  <si>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</si>
  <si>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</si>
  <si>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</si>
  <si>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</si>
  <si>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</si>
  <si>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</si>
  <si>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</si>
  <si>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</si>
  <si>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</si>
  <si>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</si>
  <si>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</si>
  <si>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</si>
  <si>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</si>
  <si>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</si>
  <si>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</si>
  <si>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</si>
  <si>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</si>
  <si>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</si>
  <si>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</si>
  <si>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</si>
  <si>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</si>
  <si>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</si>
  <si>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</si>
  <si>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</si>
  <si>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</si>
  <si>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</si>
  <si>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</si>
  <si>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</si>
  <si>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</si>
  <si>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</si>
  <si>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</si>
  <si>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</si>
  <si>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</si>
  <si>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</si>
  <si>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</si>
  <si>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</si>
  <si>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</si>
  <si>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</si>
  <si>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</si>
  <si>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</si>
  <si>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</si>
  <si>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</si>
  <si>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</si>
  <si>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</si>
  <si>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</si>
  <si>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</si>
  <si>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</si>
  <si>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</si>
  <si>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</si>
  <si>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</si>
  <si>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</si>
  <si>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</si>
  <si>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</si>
  <si>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</si>
  <si>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</si>
  <si>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</si>
  <si>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</si>
  <si>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</si>
  <si>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</si>
  <si>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</si>
  <si>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</si>
  <si>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</si>
  <si>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</si>
  <si>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</si>
  <si>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</si>
  <si>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</si>
  <si>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</si>
  <si>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</si>
  <si>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</si>
  <si>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</si>
  <si>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</si>
  <si>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</si>
  <si>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</si>
  <si>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</si>
  <si>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</si>
  <si>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</si>
  <si>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</si>
  <si>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</si>
  <si>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</si>
  <si>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</si>
  <si>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</si>
  <si>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</si>
  <si>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</si>
  <si>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</si>
  <si>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</si>
  <si>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</si>
  <si>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</si>
  <si>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</si>
  <si>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</si>
  <si>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</si>
  <si>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</si>
  <si>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</si>
  <si>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</si>
  <si>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</si>
  <si>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</si>
  <si>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</si>
  <si>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</si>
  <si>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</si>
  <si>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</si>
  <si>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</si>
  <si>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</si>
  <si>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</si>
  <si>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</si>
  <si>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</si>
  <si>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</si>
  <si>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</si>
  <si>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</si>
  <si>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</si>
  <si>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</si>
  <si>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</si>
  <si>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</si>
  <si>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</si>
  <si>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</si>
  <si>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</si>
  <si>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</si>
  <si>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</si>
  <si>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</si>
  <si>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</si>
  <si>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</si>
  <si>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</si>
  <si>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</si>
  <si>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</si>
  <si>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</si>
  <si>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</si>
  <si>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</si>
  <si>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</si>
  <si>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</si>
  <si>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</si>
  <si>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</si>
  <si>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</si>
  <si>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</si>
  <si>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</si>
  <si>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</si>
  <si>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</si>
  <si>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</si>
  <si>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</si>
  <si>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</si>
  <si>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</si>
  <si>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</si>
  <si>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</si>
  <si>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</si>
  <si>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</si>
  <si>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</si>
  <si>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</si>
  <si>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</si>
  <si>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</si>
  <si>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</si>
  <si>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</si>
  <si>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</si>
  <si>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</si>
  <si>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</si>
  <si>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</si>
  <si>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</si>
  <si>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</si>
  <si>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</si>
  <si>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</si>
  <si>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</si>
  <si>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</si>
  <si>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</si>
  <si>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</si>
  <si>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</si>
  <si>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</si>
  <si>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</si>
  <si>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</si>
  <si>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</si>
  <si>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</si>
  <si>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</si>
  <si>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</si>
  <si>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</si>
  <si>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</si>
  <si>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</si>
  <si>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</si>
  <si>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</si>
  <si>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</si>
  <si>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</si>
  <si>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</si>
  <si>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</si>
  <si>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</si>
  <si>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</si>
  <si>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</si>
  <si>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</si>
  <si>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</si>
  <si>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</si>
  <si>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</si>
  <si>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</si>
  <si>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</si>
  <si>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</si>
  <si>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</si>
  <si>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</si>
  <si>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</si>
  <si>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</si>
  <si>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</si>
  <si>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</si>
  <si>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</si>
  <si>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</si>
  <si>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</si>
  <si>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</si>
  <si>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</si>
  <si>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</si>
  <si>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</si>
  <si>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</si>
  <si>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</si>
  <si>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</si>
  <si>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</si>
  <si>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</si>
  <si>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</si>
  <si>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</si>
  <si>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</si>
  <si>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</si>
  <si>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</si>
  <si>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</si>
  <si>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</si>
  <si>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</si>
  <si>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</si>
  <si>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</si>
  <si>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</si>
  <si>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</si>
  <si>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</si>
  <si>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</si>
  <si>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</si>
  <si>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</si>
  <si>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</si>
  <si>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</si>
  <si>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</si>
  <si>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</si>
  <si>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</si>
  <si>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</si>
  <si>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</si>
  <si>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</si>
  <si>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</si>
  <si>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</si>
  <si>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</si>
  <si>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</si>
  <si>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</si>
  <si>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</si>
  <si>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</si>
  <si>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</si>
  <si>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</si>
  <si>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</si>
  <si>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</si>
  <si>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</si>
  <si>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</si>
  <si>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</si>
  <si>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</si>
  <si>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</si>
  <si>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</si>
  <si>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</si>
  <si>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</si>
  <si>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</si>
  <si>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</si>
  <si>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</si>
  <si>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</si>
  <si>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</si>
  <si>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</si>
  <si>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</si>
  <si>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</si>
  <si>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</si>
  <si>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</si>
  <si>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</si>
  <si>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</si>
  <si>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</si>
  <si>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</si>
  <si>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</si>
  <si>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</si>
  <si>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</si>
  <si>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</si>
  <si>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</si>
  <si>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</si>
  <si>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</si>
  <si>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</si>
  <si>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</si>
  <si>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</si>
  <si>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</si>
  <si>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</si>
  <si>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</si>
  <si>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</si>
  <si>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</si>
  <si>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</si>
  <si>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</si>
  <si>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</si>
  <si>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</si>
  <si>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</si>
  <si>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</si>
  <si>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</si>
  <si>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</si>
  <si>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</si>
  <si>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</si>
  <si>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</si>
  <si>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</si>
  <si>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</si>
  <si>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</si>
  <si>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</si>
  <si>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</si>
  <si>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</si>
  <si>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</si>
  <si>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</si>
  <si>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</si>
  <si>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</si>
  <si>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</si>
  <si>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</si>
  <si>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</si>
  <si>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</si>
  <si>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</si>
  <si>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</si>
  <si>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</si>
  <si>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</si>
  <si>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</si>
  <si>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</si>
  <si>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</si>
  <si>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</si>
  <si>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</si>
  <si>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</si>
  <si>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</si>
  <si>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</si>
  <si>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</si>
  <si>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</si>
  <si>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</si>
  <si>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</si>
  <si>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</si>
  <si>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</si>
  <si>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</si>
  <si>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</si>
  <si>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</si>
  <si>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</si>
  <si>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</si>
  <si>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</si>
  <si>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</si>
  <si>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</si>
  <si>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</si>
  <si>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</si>
  <si>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</si>
  <si>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</si>
  <si>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</si>
  <si>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</si>
  <si>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</si>
  <si>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</si>
  <si>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</si>
  <si>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</si>
  <si>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</si>
  <si>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</si>
  <si>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</si>
  <si>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</si>
  <si>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</si>
  <si>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</si>
  <si>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</si>
  <si>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</si>
  <si>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</si>
  <si>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</si>
  <si>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</si>
  <si>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</si>
  <si>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</si>
  <si>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</si>
  <si>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</si>
  <si>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</si>
  <si>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</si>
  <si>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</si>
  <si>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</si>
  <si>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</si>
  <si>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</si>
  <si>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</si>
  <si>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</si>
  <si>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</si>
  <si>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</si>
  <si>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</si>
  <si>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</si>
  <si>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</si>
  <si>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</si>
  <si>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</si>
  <si>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</si>
  <si>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</si>
  <si>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</si>
  <si>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</si>
  <si>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</si>
  <si>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</si>
  <si>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</si>
  <si>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</si>
  <si>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</si>
  <si>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</si>
  <si>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</si>
  <si>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</si>
  <si>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</si>
  <si>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</si>
  <si>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</si>
  <si>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</si>
  <si>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</si>
  <si>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</si>
  <si>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</si>
  <si>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</si>
  <si>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</si>
  <si>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</si>
  <si>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</si>
  <si>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</si>
  <si>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</si>
  <si>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</si>
  <si>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</si>
  <si>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</si>
  <si>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</si>
  <si>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</si>
  <si>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</si>
  <si>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</si>
  <si>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</si>
  <si>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</si>
  <si>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</si>
  <si>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</si>
  <si>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</si>
  <si>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</si>
  <si>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</si>
  <si>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</si>
  <si>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</si>
  <si>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</si>
  <si>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</si>
  <si>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</si>
  <si>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</si>
  <si>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</si>
  <si>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</si>
  <si>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</si>
  <si>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</si>
  <si>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</si>
  <si>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</si>
  <si>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</si>
  <si>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</si>
  <si>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</si>
  <si>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</si>
  <si>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</si>
  <si>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</si>
  <si>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</si>
  <si>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</si>
  <si>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</si>
  <si>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</si>
  <si>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</si>
  <si>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</si>
  <si>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</si>
  <si>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</si>
  <si>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</si>
  <si>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</si>
  <si>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</si>
  <si>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</si>
  <si>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</si>
  <si>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</si>
  <si>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</si>
  <si>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</si>
  <si>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</si>
  <si>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</si>
  <si>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</si>
  <si>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</si>
  <si>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</si>
  <si>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</si>
  <si>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</si>
  <si>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</si>
  <si>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</si>
  <si>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</si>
  <si>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</si>
  <si>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</si>
  <si>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</si>
  <si>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</si>
  <si>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</si>
  <si>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</si>
  <si>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</si>
  <si>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</si>
  <si>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</si>
  <si>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</si>
  <si>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</si>
  <si>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</si>
  <si>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</si>
  <si>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</si>
  <si>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</si>
  <si>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</si>
  <si>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</si>
  <si>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</si>
  <si>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</si>
  <si>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</si>
  <si>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</si>
  <si>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</si>
  <si>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</si>
  <si>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</si>
  <si>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</si>
  <si>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</si>
  <si>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</si>
  <si>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</si>
  <si>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</si>
  <si>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</si>
  <si>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</si>
  <si>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</si>
  <si>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</si>
  <si>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</si>
  <si>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</si>
  <si>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</si>
  <si>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</si>
  <si>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</si>
  <si>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</si>
  <si>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</si>
  <si>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</si>
  <si>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</si>
  <si>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</si>
  <si>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</si>
  <si>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</si>
  <si>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</si>
  <si>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</si>
  <si>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</si>
  <si>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</si>
  <si>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</si>
  <si>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</si>
  <si>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</si>
  <si>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</si>
  <si>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</si>
  <si>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</si>
  <si>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</si>
  <si>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</si>
  <si>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</si>
  <si>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</si>
  <si>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</si>
  <si>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</si>
  <si>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</si>
  <si>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</si>
  <si>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</si>
  <si>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</si>
  <si>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</si>
  <si>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</si>
  <si>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</si>
  <si>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</si>
  <si>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</si>
  <si>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</si>
  <si>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</si>
  <si>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</si>
  <si>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</si>
  <si>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</si>
  <si>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</si>
  <si>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</si>
  <si>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</si>
  <si>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</si>
  <si>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</si>
  <si>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</si>
  <si>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</si>
  <si>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</si>
  <si>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</si>
  <si>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</si>
  <si>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</si>
  <si>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</si>
  <si>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</si>
  <si>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</si>
  <si>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</si>
  <si>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</si>
  <si>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</si>
  <si>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</si>
  <si>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</si>
  <si>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</si>
  <si>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</si>
  <si>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</si>
  <si>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</si>
  <si>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</si>
  <si>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</si>
  <si>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</si>
  <si>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</si>
  <si>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</si>
  <si>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</si>
  <si>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</si>
  <si>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</si>
  <si>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</si>
  <si>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</si>
  <si>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</si>
  <si>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</si>
  <si>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</si>
  <si>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</si>
  <si>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</si>
  <si>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</si>
  <si>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</si>
  <si>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</si>
  <si>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</si>
  <si>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</si>
  <si>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</si>
  <si>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</si>
  <si>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</si>
  <si>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</si>
  <si>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</si>
  <si>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</si>
  <si>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</si>
  <si>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</si>
  <si>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</si>
  <si>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</si>
  <si>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</si>
  <si>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</si>
  <si>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</si>
  <si>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</si>
  <si>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</si>
  <si>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</si>
  <si>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</si>
  <si>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</si>
  <si>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</si>
  <si>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</si>
  <si>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</si>
  <si>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</si>
  <si>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</si>
  <si>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</si>
  <si>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</si>
  <si>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</si>
  <si>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</si>
  <si>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</si>
  <si>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</si>
  <si>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</si>
  <si>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</si>
  <si>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</si>
  <si>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</si>
  <si>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</si>
  <si>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</si>
  <si>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</si>
  <si>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</si>
  <si>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</si>
  <si>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</si>
  <si>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</si>
  <si>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</si>
  <si>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</si>
  <si>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</si>
  <si>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</si>
  <si>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</si>
  <si>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</si>
  <si>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</si>
  <si>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</si>
  <si>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</si>
  <si>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</si>
  <si>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</si>
  <si>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</si>
  <si>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</si>
  <si>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</si>
  <si>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</si>
  <si>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</si>
  <si>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</si>
  <si>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</si>
  <si>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</si>
  <si>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</si>
  <si>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</si>
  <si>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</si>
  <si>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</si>
  <si>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</si>
  <si>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</si>
  <si>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</si>
  <si>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</si>
  <si>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</si>
  <si>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</si>
  <si>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</si>
  <si>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</si>
  <si>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</si>
  <si>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</si>
  <si>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</si>
  <si>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</si>
  <si>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</si>
  <si>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</si>
  <si>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</si>
  <si>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</si>
  <si>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</si>
  <si>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</si>
  <si>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</si>
  <si>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</si>
  <si>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</si>
  <si>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</si>
  <si>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</si>
  <si>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</si>
  <si>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</si>
  <si>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</si>
  <si>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</si>
  <si>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</si>
  <si>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</si>
  <si>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</si>
  <si>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</si>
  <si>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</si>
  <si>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</si>
  <si>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</si>
  <si>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</si>
  <si>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</si>
  <si>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</si>
  <si>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</si>
  <si>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</si>
  <si>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</si>
  <si>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</si>
  <si>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</si>
  <si>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</si>
  <si>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</si>
  <si>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</si>
  <si>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</si>
  <si>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</si>
  <si>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</si>
  <si>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</si>
  <si>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</si>
  <si>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</si>
  <si>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</si>
  <si>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</si>
  <si>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</si>
  <si>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</si>
  <si>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</si>
  <si>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</si>
  <si>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</si>
  <si>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</si>
  <si>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</si>
  <si>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</si>
  <si>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</si>
  <si>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</si>
  <si>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</si>
  <si>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</si>
  <si>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</si>
  <si>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</si>
  <si>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</si>
  <si>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</si>
  <si>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</si>
  <si>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</si>
  <si>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</si>
  <si>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</si>
  <si>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</si>
  <si>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</si>
  <si>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</si>
  <si>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</si>
  <si>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</si>
  <si>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</si>
  <si>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</si>
  <si>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</si>
  <si>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</si>
  <si>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</si>
  <si>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</si>
  <si>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</si>
  <si>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</si>
  <si>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</si>
  <si>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</si>
  <si>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</si>
  <si>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</si>
  <si>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</si>
  <si>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</si>
  <si>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</si>
  <si>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</si>
  <si>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</si>
  <si>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</si>
  <si>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</si>
  <si>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</si>
  <si>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</si>
  <si>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</si>
  <si>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</si>
  <si>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</si>
  <si>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</si>
  <si>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</si>
  <si>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</si>
  <si>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</si>
  <si>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</si>
  <si>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</si>
  <si>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</si>
  <si>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</si>
  <si>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</si>
  <si>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</si>
  <si>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</si>
  <si>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</si>
  <si>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</si>
  <si>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</si>
  <si>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</si>
  <si>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</si>
  <si>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</si>
  <si>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</si>
  <si>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</si>
  <si>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</si>
  <si>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</si>
  <si>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</si>
  <si>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</si>
  <si>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</si>
  <si>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</si>
  <si>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</si>
  <si>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</si>
  <si>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</si>
  <si>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</si>
  <si>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</si>
  <si>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</si>
  <si>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</si>
  <si>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</si>
  <si>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</si>
  <si>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</si>
  <si>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</si>
  <si>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</si>
  <si>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</si>
  <si>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</si>
  <si>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</si>
  <si>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</si>
  <si>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</si>
  <si>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</si>
  <si>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</si>
  <si>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</si>
  <si>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</si>
  <si>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</si>
  <si>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</si>
  <si>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</si>
  <si>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</si>
  <si>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</si>
  <si>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</si>
  <si>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</si>
  <si>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</si>
  <si>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</si>
  <si>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</si>
  <si>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</si>
  <si>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</si>
  <si>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</si>
  <si>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</si>
  <si>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</si>
  <si>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</si>
  <si>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</si>
  <si>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</si>
  <si>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</si>
  <si>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</si>
  <si>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</si>
  <si>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</si>
  <si>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</si>
  <si>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</si>
  <si>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</si>
  <si>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</si>
  <si>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</si>
  <si>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</si>
  <si>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</si>
  <si>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</si>
  <si>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</si>
  <si>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</si>
  <si>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</si>
  <si>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</si>
  <si>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</si>
  <si>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</si>
  <si>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</si>
  <si>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</si>
  <si>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</si>
  <si>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</si>
  <si>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</si>
  <si>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</si>
  <si>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</si>
  <si>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</si>
  <si>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</si>
  <si>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</si>
  <si>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</si>
  <si>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</si>
  <si>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</si>
  <si>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</si>
  <si>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</si>
  <si>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</si>
  <si>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</si>
  <si>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</si>
  <si>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</si>
  <si>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</si>
  <si>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</si>
  <si>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</si>
  <si>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</si>
  <si>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</si>
  <si>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</si>
  <si>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</si>
  <si>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</si>
  <si>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</si>
  <si>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</si>
  <si>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</si>
  <si>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</si>
  <si>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</si>
  <si>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</si>
  <si>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</si>
  <si>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</si>
  <si>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</si>
  <si>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</si>
  <si>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</si>
  <si>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</si>
  <si>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</si>
  <si>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</si>
  <si>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</si>
  <si>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</si>
  <si>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</si>
  <si>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</si>
  <si>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</si>
  <si>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</si>
  <si>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</si>
  <si>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</si>
  <si>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</si>
  <si>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</si>
  <si>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</si>
  <si>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</si>
  <si>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</si>
  <si>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</si>
  <si>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</si>
  <si>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</si>
  <si>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</si>
  <si>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</si>
  <si>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</si>
  <si>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</si>
  <si>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</si>
  <si>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</si>
  <si>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</si>
  <si>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</si>
  <si>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</si>
  <si>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</si>
  <si>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</si>
  <si>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</si>
  <si>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</si>
  <si>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</si>
  <si>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</si>
  <si>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</si>
  <si>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</si>
  <si>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</si>
  <si>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</si>
  <si>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</si>
  <si>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</si>
  <si>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</si>
  <si>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</si>
  <si>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</si>
  <si>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</si>
  <si>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</si>
  <si>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</si>
  <si>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</si>
  <si>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</si>
  <si>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</si>
  <si>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</si>
  <si>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</si>
  <si>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</si>
  <si>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</si>
  <si>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</si>
  <si>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</si>
  <si>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</si>
  <si>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</si>
  <si>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</si>
  <si>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</si>
  <si>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</si>
  <si>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</si>
  <si>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</si>
  <si>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</si>
  <si>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</si>
  <si>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</si>
  <si>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</si>
  <si>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</si>
  <si>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</si>
  <si>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</si>
  <si>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</si>
  <si>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</si>
  <si>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</si>
  <si>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</si>
  <si>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</si>
  <si>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</si>
  <si>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</si>
  <si>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</si>
  <si>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</si>
  <si>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</si>
  <si>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</si>
  <si>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</si>
  <si>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</si>
  <si>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</si>
  <si>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</si>
  <si>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</si>
  <si>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</si>
  <si>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</si>
  <si>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</si>
  <si>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</si>
  <si>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</si>
  <si>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</si>
  <si>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</si>
  <si>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</si>
  <si>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</si>
  <si>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</si>
  <si>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</si>
  <si>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</si>
  <si>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</si>
  <si>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</si>
  <si>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</si>
  <si>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</si>
  <si>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</si>
  <si>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</si>
  <si>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</si>
  <si>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</si>
  <si>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</si>
  <si>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</si>
  <si>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</si>
  <si>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</si>
  <si>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</si>
  <si>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</si>
  <si>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</si>
  <si>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</si>
  <si>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</si>
  <si>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</si>
  <si>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</si>
  <si>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</si>
  <si>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</si>
  <si>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</si>
  <si>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</si>
  <si>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</si>
  <si>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</si>
  <si>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</si>
  <si>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</si>
  <si>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</si>
  <si>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</si>
  <si>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</si>
  <si>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</si>
  <si>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</si>
  <si>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</si>
  <si>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</si>
  <si>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</si>
  <si>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</si>
  <si>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</si>
  <si>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</si>
  <si>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</si>
  <si>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</si>
  <si>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</si>
  <si>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</si>
  <si>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</si>
  <si>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</si>
  <si>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</si>
  <si>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</si>
  <si>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</si>
  <si>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</si>
  <si>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</si>
  <si>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</si>
  <si>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</si>
  <si>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</si>
  <si>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</si>
  <si>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</si>
  <si>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</si>
  <si>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</si>
  <si>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</si>
  <si>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</si>
  <si>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</si>
  <si>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</si>
  <si>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</si>
  <si>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</si>
  <si>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</si>
  <si>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</si>
  <si>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</si>
  <si>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</si>
  <si>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</si>
  <si>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</si>
  <si>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</si>
  <si>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</si>
  <si>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</si>
  <si>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</si>
  <si>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</si>
  <si>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</si>
  <si>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</si>
  <si>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</si>
  <si>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</si>
  <si>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</si>
  <si>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</si>
  <si>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</si>
  <si>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</si>
  <si>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</si>
  <si>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</si>
  <si>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</si>
  <si>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</si>
  <si>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</si>
  <si>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</si>
  <si>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</si>
  <si>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</si>
  <si>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</si>
  <si>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</si>
  <si>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</si>
  <si>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</si>
  <si>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</si>
  <si>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</si>
  <si>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</si>
  <si>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</si>
  <si>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</si>
  <si>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</si>
  <si>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</si>
  <si>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</si>
  <si>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</si>
  <si>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</si>
  <si>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</si>
  <si>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</si>
  <si>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</si>
  <si>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</si>
  <si>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</si>
  <si>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</si>
  <si>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</si>
  <si>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</si>
  <si>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</si>
  <si>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</si>
  <si>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</si>
  <si>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</si>
  <si>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</si>
  <si>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</si>
  <si>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</si>
  <si>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</si>
  <si>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</si>
  <si>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</si>
  <si>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</si>
  <si>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</si>
  <si>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</si>
  <si>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</si>
  <si>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</si>
  <si>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</si>
  <si>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</si>
  <si>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</si>
  <si>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</si>
  <si>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</si>
  <si>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</si>
  <si>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</si>
  <si>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</si>
  <si>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</si>
  <si>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</si>
  <si>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</si>
  <si>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</si>
  <si>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</si>
  <si>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</si>
  <si>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</si>
  <si>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</si>
  <si>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</si>
  <si>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</si>
  <si>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</si>
  <si>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</si>
  <si>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</si>
  <si>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</si>
  <si>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</si>
  <si>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</si>
  <si>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</si>
  <si>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</si>
  <si>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</si>
  <si>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</si>
  <si>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</si>
  <si>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</si>
  <si>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</si>
  <si>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</si>
  <si>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</si>
  <si>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</si>
  <si>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</si>
  <si>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</si>
  <si>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</si>
  <si>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</si>
  <si>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</si>
  <si>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</si>
  <si>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</si>
  <si>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</si>
  <si>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</si>
  <si>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</si>
  <si>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</si>
  <si>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</si>
  <si>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</si>
  <si>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</si>
  <si>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</si>
  <si>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</si>
  <si>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</si>
  <si>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</si>
  <si>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</si>
  <si>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</si>
  <si>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</si>
  <si>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</si>
  <si>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</si>
  <si>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</si>
  <si>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</si>
  <si>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</si>
  <si>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</si>
  <si>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</si>
  <si>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</si>
  <si>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</si>
  <si>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</si>
  <si>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</si>
  <si>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</si>
  <si>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</si>
  <si>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</si>
  <si>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</si>
  <si>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</si>
  <si>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</si>
  <si>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</si>
  <si>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</si>
  <si>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</si>
  <si>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</si>
  <si>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</si>
  <si>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</si>
  <si>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</si>
  <si>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</si>
  <si>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</si>
  <si>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</si>
  <si>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</si>
  <si>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</si>
  <si>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</si>
  <si>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</si>
  <si>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</si>
  <si>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</si>
  <si>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</si>
  <si>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</si>
  <si>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</si>
  <si>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</si>
  <si>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</si>
  <si>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</si>
  <si>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</si>
  <si>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</si>
  <si>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</si>
  <si>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</si>
  <si>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</si>
  <si>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</si>
  <si>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</si>
  <si>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</si>
  <si>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</si>
  <si>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</si>
  <si>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</si>
  <si>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</si>
  <si>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</si>
  <si>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</si>
  <si>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</si>
  <si>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</si>
  <si>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</si>
  <si>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</si>
  <si>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</si>
  <si>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</si>
  <si>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</si>
  <si>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</si>
  <si>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</si>
  <si>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</si>
  <si>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</si>
  <si>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</si>
  <si>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</si>
  <si>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</si>
  <si>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</si>
  <si>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</si>
  <si>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</si>
  <si>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</si>
  <si>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</si>
  <si>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</si>
  <si>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</si>
  <si>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</si>
  <si>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</si>
  <si>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</si>
  <si>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</si>
  <si>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</si>
  <si>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</si>
  <si>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</si>
  <si>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</si>
  <si>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</si>
  <si>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</si>
  <si>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</si>
  <si>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</si>
  <si>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</si>
  <si>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</si>
  <si>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</si>
  <si>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</si>
  <si>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</si>
  <si>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</si>
  <si>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</si>
  <si>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</si>
  <si>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</si>
  <si>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</si>
  <si>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</si>
  <si>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</si>
  <si>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</si>
  <si>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</si>
  <si>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</si>
  <si>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</si>
  <si>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</si>
  <si>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</si>
  <si>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</si>
  <si>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</si>
  <si>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</si>
  <si>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</si>
  <si>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</si>
  <si>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</si>
  <si>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</si>
  <si>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</si>
  <si>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</si>
  <si>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</si>
  <si>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</si>
  <si>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</si>
  <si>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</si>
  <si>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</si>
  <si>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</si>
  <si>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</si>
  <si>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</si>
  <si>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</si>
  <si>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</si>
  <si>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</si>
  <si>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</si>
  <si>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</si>
  <si>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</si>
  <si>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</si>
  <si>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</si>
  <si>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</si>
  <si>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</si>
  <si>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</si>
  <si>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</si>
  <si>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</si>
  <si>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</si>
  <si>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</si>
  <si>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</si>
  <si>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</si>
  <si>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</si>
  <si>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</si>
  <si>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</si>
  <si>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</si>
  <si>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</si>
  <si>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</si>
  <si>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</si>
  <si>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</si>
  <si>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</si>
  <si>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</si>
  <si>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</si>
  <si>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</si>
  <si>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</si>
  <si>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</si>
  <si>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</si>
  <si>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</si>
  <si>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</si>
  <si>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</si>
  <si>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</si>
  <si>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</si>
  <si>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</si>
  <si>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</si>
  <si>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</si>
  <si>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</si>
  <si>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</si>
  <si>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</si>
  <si>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</si>
  <si>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</si>
  <si>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</si>
  <si>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</si>
  <si>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</si>
  <si>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</si>
  <si>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</si>
  <si>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</si>
  <si>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</si>
  <si>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</si>
  <si>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</si>
  <si>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</si>
  <si>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</si>
  <si>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</si>
  <si>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</si>
  <si>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</si>
  <si>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</si>
  <si>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</si>
  <si>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</si>
  <si>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</si>
  <si>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</si>
  <si>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</si>
  <si>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</si>
  <si>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</si>
  <si>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</si>
  <si>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</si>
  <si>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</si>
  <si>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</si>
  <si>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</si>
  <si>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</si>
  <si>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</si>
  <si>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</si>
  <si>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</si>
  <si>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</si>
  <si>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</si>
  <si>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</si>
  <si>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</si>
  <si>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</si>
  <si>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</si>
  <si>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</si>
  <si>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</si>
  <si>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</si>
  <si>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</si>
  <si>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</si>
  <si>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</si>
  <si>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</si>
  <si>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</si>
  <si>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</si>
  <si>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</si>
  <si>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</si>
  <si>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</si>
  <si>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</si>
  <si>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</si>
  <si>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</si>
  <si>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</si>
  <si>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</si>
  <si>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</si>
  <si>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</si>
  <si>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</si>
  <si>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</si>
  <si>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</si>
  <si>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</si>
  <si>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</si>
  <si>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</si>
  <si>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</si>
  <si>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</si>
  <si>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</si>
  <si>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</si>
  <si>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</si>
  <si>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</si>
  <si>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</si>
  <si>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</si>
  <si>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</si>
  <si>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</si>
  <si>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</si>
  <si>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</si>
  <si>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</si>
  <si>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</si>
  <si>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</si>
  <si>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</si>
  <si>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</si>
  <si>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</si>
  <si>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</si>
  <si>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</si>
  <si>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</si>
  <si>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</si>
  <si>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</si>
  <si>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</si>
  <si>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</si>
  <si>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</si>
  <si>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</si>
  <si>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</si>
  <si>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</si>
  <si>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</si>
  <si>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</si>
  <si>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</si>
  <si>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</si>
  <si>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</si>
  <si>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</si>
  <si>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</si>
  <si>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</si>
  <si>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</si>
  <si>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</si>
  <si>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</si>
  <si>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</si>
  <si>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</si>
  <si>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</si>
  <si>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</si>
  <si>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</si>
  <si>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</si>
  <si>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</si>
  <si>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</si>
  <si>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</si>
  <si>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</si>
  <si>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</si>
  <si>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</si>
  <si>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</si>
  <si>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</si>
  <si>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</si>
  <si>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</si>
  <si>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</si>
  <si>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</si>
  <si>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</si>
  <si>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</si>
  <si>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</si>
  <si>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</si>
  <si>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</si>
  <si>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</si>
  <si>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</si>
  <si>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</si>
  <si>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</si>
  <si>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</si>
  <si>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</si>
  <si>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</si>
  <si>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</si>
  <si>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</si>
  <si>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</si>
  <si>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</si>
  <si>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</si>
  <si>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</si>
  <si>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</si>
  <si>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</si>
  <si>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</si>
  <si>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</si>
  <si>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</si>
  <si>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</si>
  <si>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</si>
  <si>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</si>
  <si>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</si>
  <si>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</si>
  <si>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</si>
  <si>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</si>
  <si>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</si>
  <si>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</si>
  <si>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</si>
  <si>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</si>
  <si>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</si>
  <si>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</si>
  <si>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</si>
  <si>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</si>
  <si>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</si>
  <si>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</si>
  <si>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</si>
  <si>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</si>
  <si>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</si>
  <si>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</si>
  <si>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</si>
  <si>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</si>
  <si>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</si>
  <si>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</si>
  <si>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</si>
  <si>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</si>
  <si>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</si>
  <si>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</si>
  <si>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</si>
  <si>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</si>
  <si>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</si>
  <si>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</si>
  <si>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</si>
  <si>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</si>
  <si>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</si>
  <si>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</si>
  <si>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</si>
  <si>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</si>
  <si>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</si>
  <si>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</si>
  <si>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</si>
  <si>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</si>
  <si>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</si>
  <si>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</si>
  <si>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</si>
  <si>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</si>
  <si>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</si>
  <si>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</si>
  <si>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</si>
  <si>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</si>
  <si>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</si>
  <si>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</si>
  <si>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</si>
  <si>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</si>
  <si>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</si>
  <si>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</si>
  <si>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</si>
  <si>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</si>
  <si>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</si>
  <si>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</si>
  <si>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</si>
  <si>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</si>
  <si>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</si>
  <si>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</si>
  <si>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</si>
  <si>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</si>
  <si>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</si>
  <si>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</si>
  <si>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</si>
  <si>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</si>
  <si>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</si>
  <si>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</si>
  <si>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</si>
  <si>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</si>
  <si>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</si>
  <si>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</si>
  <si>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</si>
  <si>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</si>
  <si>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</si>
  <si>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</si>
  <si>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</si>
  <si>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</si>
  <si>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</si>
  <si>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</si>
  <si>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</si>
  <si>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</si>
  <si>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</si>
  <si>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</si>
  <si>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</si>
  <si>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</si>
  <si>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</si>
  <si>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</si>
  <si>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</si>
  <si>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</si>
  <si>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</si>
  <si>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</si>
  <si>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</si>
  <si>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</si>
  <si>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</si>
  <si>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</si>
  <si>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</si>
  <si>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</si>
  <si>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</si>
  <si>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</si>
  <si>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</si>
  <si>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</si>
  <si>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</si>
  <si>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</si>
  <si>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</si>
  <si>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</si>
  <si>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</si>
  <si>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</si>
  <si>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</si>
  <si>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</si>
  <si>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</si>
  <si>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</si>
  <si>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</si>
  <si>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</si>
  <si>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</si>
  <si>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</si>
  <si>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</si>
  <si>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</si>
  <si>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</si>
  <si>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</si>
  <si>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</si>
  <si>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</si>
  <si>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</si>
  <si>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</si>
  <si>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</si>
  <si>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</si>
  <si>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</si>
  <si>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</si>
  <si>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</si>
  <si>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</si>
  <si>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</si>
  <si>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</si>
  <si>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</si>
  <si>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</si>
  <si>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</si>
  <si>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</si>
  <si>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</si>
  <si>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</si>
  <si>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</si>
  <si>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</si>
  <si>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</si>
  <si>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</si>
  <si>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</si>
  <si>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</si>
  <si>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</si>
  <si>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</si>
  <si>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</si>
  <si>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</si>
  <si>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</si>
  <si>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</si>
  <si>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</si>
  <si>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</si>
  <si>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</si>
  <si>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</si>
  <si>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</si>
  <si>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</si>
  <si>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</si>
  <si>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</si>
  <si>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</si>
  <si>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</si>
  <si>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</si>
  <si>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</si>
  <si>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</si>
  <si>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</si>
  <si>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</si>
  <si>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</si>
  <si>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</si>
  <si>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</si>
  <si>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</si>
  <si>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</si>
  <si>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</si>
  <si>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</si>
  <si>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</si>
  <si>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</si>
  <si>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</si>
  <si>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</si>
  <si>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</si>
  <si>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</si>
  <si>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</si>
  <si>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</si>
  <si>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</si>
  <si>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</si>
  <si>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</si>
  <si>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</si>
  <si>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</si>
  <si>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</si>
  <si>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</si>
  <si>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</si>
  <si>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</si>
  <si>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</si>
  <si>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</si>
  <si>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</si>
  <si>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</si>
  <si>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</si>
  <si>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</si>
  <si>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</si>
  <si>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</si>
  <si>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</si>
  <si>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</si>
  <si>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</si>
  <si>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</si>
  <si>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</si>
  <si>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</si>
  <si>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</si>
  <si>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</si>
  <si>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</si>
  <si>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</si>
  <si>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</si>
  <si>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</si>
  <si>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</si>
  <si>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</si>
  <si>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</si>
  <si>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</si>
  <si>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</si>
  <si>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</si>
  <si>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</si>
  <si>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</si>
  <si>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</si>
  <si>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</si>
  <si>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</si>
  <si>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</si>
  <si>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</si>
  <si>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</si>
  <si>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</si>
  <si>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</si>
  <si>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</si>
  <si>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</si>
  <si>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</si>
  <si>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</si>
  <si>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</si>
  <si>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</si>
  <si>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</si>
  <si>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</si>
  <si>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</si>
  <si>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</si>
  <si>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</si>
  <si>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</si>
  <si>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</si>
  <si>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</si>
  <si>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</si>
  <si>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</si>
  <si>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</si>
  <si>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</si>
  <si>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</si>
  <si>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</si>
  <si>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</si>
  <si>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</si>
  <si>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</si>
  <si>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</si>
  <si>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</si>
  <si>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</si>
  <si>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</si>
  <si>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</si>
  <si>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</si>
  <si>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</si>
  <si>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</si>
  <si>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</si>
  <si>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</si>
  <si>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</si>
  <si>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</si>
  <si>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</si>
  <si>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</si>
  <si>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</si>
  <si>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</si>
  <si>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</si>
  <si>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</si>
  <si>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</si>
  <si>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</si>
  <si>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</si>
  <si>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</si>
  <si>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</si>
  <si>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</si>
  <si>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</si>
  <si>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</si>
  <si>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</si>
  <si>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</si>
  <si>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</si>
  <si>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</si>
  <si>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</si>
  <si>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</si>
  <si>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</si>
  <si>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</si>
  <si>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</si>
  <si>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</si>
  <si>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</si>
  <si>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</si>
  <si>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</si>
  <si>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</si>
  <si>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</si>
  <si>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</si>
  <si>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</si>
  <si>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</si>
  <si>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</si>
  <si>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</si>
  <si>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</si>
  <si>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</si>
  <si>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</si>
  <si>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</si>
  <si>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</si>
  <si>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</si>
  <si>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</si>
  <si>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</si>
  <si>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</si>
  <si>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</si>
  <si>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</si>
  <si>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</si>
  <si>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</si>
  <si>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</si>
  <si>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</si>
  <si>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</si>
  <si>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</si>
  <si>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</si>
  <si>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</si>
  <si>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</si>
  <si>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</si>
  <si>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</si>
  <si>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</si>
  <si>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</si>
  <si>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</si>
  <si>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</si>
  <si>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</si>
  <si>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</si>
  <si>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</si>
  <si>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</si>
  <si>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</si>
  <si>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</si>
  <si>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</si>
  <si>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</si>
  <si>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</si>
  <si>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</si>
  <si>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</si>
  <si>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</si>
  <si>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</si>
  <si>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</si>
  <si>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</si>
  <si>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</si>
  <si>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</si>
  <si>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</si>
  <si>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</si>
  <si>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</si>
  <si>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</si>
  <si>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</si>
  <si>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</si>
  <si>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</si>
  <si>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</si>
  <si>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</si>
  <si>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</si>
  <si>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</si>
  <si>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</si>
  <si>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</si>
  <si>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</si>
  <si>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</si>
  <si>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</si>
  <si>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</si>
  <si>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</si>
  <si>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</si>
  <si>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</si>
  <si>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</si>
  <si>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</si>
  <si>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</si>
  <si>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</si>
  <si>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</si>
  <si>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</si>
  <si>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</si>
  <si>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</si>
  <si>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</si>
  <si>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</si>
  <si>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</si>
  <si>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</si>
  <si>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</si>
  <si>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</si>
  <si>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</si>
  <si>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</si>
  <si>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</si>
  <si>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</si>
  <si>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</si>
  <si>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</si>
  <si>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</si>
  <si>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</si>
  <si>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</si>
  <si>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</si>
  <si>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</si>
  <si>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</si>
  <si>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</si>
  <si>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</si>
  <si>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</si>
  <si>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</si>
  <si>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</si>
  <si>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</si>
  <si>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</si>
  <si>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</si>
  <si>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</si>
  <si>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</si>
  <si>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</si>
  <si>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</si>
  <si>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</si>
  <si>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</si>
  <si>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</si>
  <si>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</si>
  <si>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</si>
  <si>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</si>
  <si>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</si>
  <si>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</si>
  <si>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</si>
  <si>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</si>
  <si>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</si>
  <si>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</si>
  <si>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</si>
  <si>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</si>
  <si>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</si>
  <si>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</si>
  <si>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</si>
  <si>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</si>
  <si>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</si>
  <si>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</si>
  <si>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</si>
  <si>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</si>
  <si>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</si>
  <si>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</si>
  <si>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</si>
  <si>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</si>
  <si>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</si>
  <si>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</si>
  <si>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</si>
  <si>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</si>
  <si>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</si>
  <si>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</si>
  <si>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</si>
  <si>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</si>
  <si>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</si>
  <si>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</si>
  <si>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</si>
  <si>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</si>
  <si>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</si>
  <si>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</si>
  <si>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</si>
  <si>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</si>
  <si>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</si>
  <si>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</si>
  <si>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</si>
  <si>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</si>
  <si>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</si>
  <si>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</si>
  <si>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</si>
  <si>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</si>
  <si>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</si>
  <si>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</si>
  <si>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</si>
  <si>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</si>
  <si>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</si>
  <si>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</si>
  <si>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</si>
  <si>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</si>
  <si>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</si>
  <si>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</si>
  <si>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</si>
  <si>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</si>
  <si>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</si>
  <si>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</si>
  <si>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</si>
  <si>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</si>
  <si>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</si>
  <si>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</si>
  <si>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</si>
  <si>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</si>
  <si>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</si>
  <si>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</si>
  <si>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</si>
  <si>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</si>
  <si>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</si>
  <si>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</si>
  <si>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</si>
  <si>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</si>
  <si>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</si>
  <si>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</si>
  <si>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</si>
  <si>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</si>
  <si>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</si>
  <si>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</si>
  <si>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</si>
  <si>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</si>
  <si>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</si>
  <si>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</si>
  <si>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</si>
  <si>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</si>
  <si>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</si>
  <si>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</si>
  <si>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</si>
  <si>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</si>
  <si>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</si>
  <si>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</si>
  <si>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</si>
  <si>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</si>
  <si>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</si>
  <si>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</si>
  <si>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</si>
  <si>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</si>
  <si>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</si>
  <si>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</si>
  <si>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</si>
  <si>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</si>
  <si>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</si>
  <si>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</si>
  <si>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</si>
  <si>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</si>
  <si>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</si>
  <si>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</si>
  <si>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</si>
  <si>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</si>
  <si>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</si>
  <si>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</si>
  <si>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</si>
  <si>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</si>
  <si>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</si>
  <si>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</si>
  <si>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</si>
  <si>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</si>
  <si>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</si>
  <si>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</si>
  <si>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</si>
  <si>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</si>
  <si>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</si>
  <si>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</si>
  <si>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</si>
  <si>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</si>
  <si>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</si>
  <si>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</si>
  <si>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</si>
  <si>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</si>
  <si>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</si>
  <si>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</si>
  <si>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</si>
  <si>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</si>
  <si>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</si>
  <si>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</si>
  <si>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</si>
  <si>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</si>
  <si>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</si>
  <si>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</si>
  <si>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</si>
  <si>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</si>
  <si>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</si>
  <si>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</si>
  <si>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</si>
  <si>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</si>
  <si>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</si>
  <si>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</si>
  <si>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</si>
  <si>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</si>
  <si>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</si>
  <si>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</si>
  <si>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</si>
  <si>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</si>
  <si>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</si>
  <si>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</si>
  <si>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</si>
  <si>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</si>
  <si>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</si>
  <si>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</si>
  <si>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</si>
  <si>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</si>
  <si>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</si>
  <si>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</si>
  <si>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</si>
  <si>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</si>
  <si>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</si>
  <si>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</si>
  <si>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</si>
  <si>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</si>
  <si>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</si>
  <si>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</si>
  <si>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</si>
  <si>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</si>
  <si>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</si>
  <si>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</si>
  <si>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</si>
  <si>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</si>
  <si>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</si>
  <si>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</si>
  <si>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</si>
  <si>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</si>
  <si>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</si>
  <si>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</si>
  <si>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</si>
  <si>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</si>
  <si>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</si>
  <si>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</si>
  <si>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</si>
  <si>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</si>
  <si>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</si>
  <si>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</si>
  <si>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</si>
  <si>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</si>
  <si>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</si>
  <si>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</si>
  <si>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</si>
  <si>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</si>
  <si>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</si>
  <si>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</si>
  <si>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</si>
  <si>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</si>
  <si>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</si>
  <si>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</si>
  <si>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</si>
  <si>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</si>
  <si>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</si>
  <si>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</si>
  <si>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</si>
  <si>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</si>
  <si>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</si>
  <si>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</si>
  <si>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</si>
  <si>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</si>
  <si>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</si>
  <si>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</si>
  <si>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</si>
  <si>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</si>
  <si>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</si>
  <si>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</si>
  <si>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</si>
  <si>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</si>
  <si>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</si>
  <si>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</si>
  <si>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</si>
  <si>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</si>
  <si>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</si>
  <si>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</si>
  <si>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</si>
  <si>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</si>
  <si>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</si>
  <si>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</si>
  <si>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</si>
  <si>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</si>
  <si>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</si>
  <si>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</si>
  <si>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</si>
  <si>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</si>
  <si>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</si>
  <si>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</si>
  <si>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</si>
  <si>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</si>
  <si>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</si>
  <si>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</si>
  <si>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</si>
  <si>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</si>
  <si>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</si>
  <si>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</si>
  <si>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</si>
  <si>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</si>
  <si>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</si>
  <si>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</si>
  <si>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</si>
  <si>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</si>
  <si>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</si>
  <si>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</si>
  <si>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</si>
  <si>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</si>
  <si>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</si>
  <si>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</si>
  <si>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</si>
  <si>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</si>
  <si>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</si>
  <si>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</si>
  <si>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</si>
  <si>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</si>
  <si>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</si>
  <si>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</si>
  <si>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</si>
  <si>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</si>
  <si>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</si>
  <si>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</si>
  <si>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</si>
  <si>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</si>
  <si>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</si>
  <si>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</si>
  <si>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</si>
  <si>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</si>
  <si>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</si>
  <si>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</si>
  <si>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</si>
  <si>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</si>
  <si>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</si>
  <si>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</si>
  <si>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</si>
  <si>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</si>
  <si>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</si>
  <si>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</si>
  <si>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</si>
  <si>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</si>
  <si>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</si>
  <si>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</si>
  <si>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</si>
  <si>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</si>
  <si>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</si>
  <si>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</si>
  <si>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</si>
  <si>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</si>
  <si>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</si>
  <si>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</si>
  <si>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</si>
  <si>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</si>
  <si>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</si>
  <si>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</si>
  <si>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</si>
  <si>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</si>
  <si>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</si>
  <si>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</si>
  <si>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</si>
  <si>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</si>
  <si>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</si>
  <si>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</si>
  <si>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</si>
  <si>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</si>
  <si>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</si>
  <si>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</si>
  <si>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</si>
  <si>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</si>
  <si>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</si>
  <si>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</si>
  <si>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</si>
  <si>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</si>
  <si>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</si>
  <si>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</si>
  <si>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</si>
  <si>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</si>
  <si>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</si>
  <si>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</si>
  <si>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</si>
  <si>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</si>
  <si>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</si>
  <si>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</si>
  <si>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</si>
  <si>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</si>
  <si>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</si>
  <si>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</si>
  <si>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</si>
  <si>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</si>
  <si>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</si>
  <si>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</si>
  <si>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</si>
  <si>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</si>
  <si>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</si>
  <si>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</si>
  <si>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</si>
  <si>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</si>
  <si>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</si>
  <si>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</si>
  <si>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</si>
  <si>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</si>
  <si>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</si>
  <si>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</si>
  <si>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</si>
  <si>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</si>
  <si>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</si>
  <si>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</si>
  <si>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</si>
  <si>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</si>
  <si>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</si>
  <si>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</si>
  <si>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</si>
  <si>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</si>
  <si>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</si>
  <si>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</si>
  <si>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</si>
  <si>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</si>
  <si>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</si>
  <si>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</si>
  <si>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</si>
  <si>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</si>
  <si>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</si>
  <si>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</si>
  <si>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</si>
  <si>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</si>
  <si>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</si>
  <si>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</si>
  <si>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</si>
  <si>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</si>
  <si>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</si>
  <si>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</si>
  <si>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</si>
  <si>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</si>
  <si>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</si>
  <si>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</si>
  <si>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</si>
  <si>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</si>
  <si>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</si>
  <si>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</si>
  <si>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</si>
  <si>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</si>
  <si>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</si>
  <si>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</si>
  <si>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</si>
  <si>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</si>
  <si>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</si>
  <si>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</si>
  <si>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</si>
  <si>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</si>
  <si>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</si>
  <si>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</si>
  <si>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</si>
  <si>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</si>
  <si>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</si>
  <si>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</si>
  <si>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</si>
  <si>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</si>
  <si>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</si>
  <si>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</si>
  <si>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</si>
  <si>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</si>
  <si>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</si>
  <si>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</si>
  <si>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</si>
  <si>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</si>
  <si>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</si>
  <si>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</si>
  <si>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</si>
  <si>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</si>
  <si>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</si>
  <si>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</si>
  <si>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</si>
  <si>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</si>
  <si>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</si>
  <si>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</si>
  <si>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</si>
  <si>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</si>
  <si>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</si>
  <si>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</si>
  <si>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</si>
  <si>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</si>
  <si>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</si>
  <si>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</si>
  <si>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</si>
  <si>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</si>
  <si>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</si>
  <si>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</si>
  <si>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</si>
  <si>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</si>
  <si>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</si>
  <si>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</si>
  <si>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</si>
  <si>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</si>
  <si>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</si>
  <si>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</si>
  <si>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</si>
  <si>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</si>
  <si>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</si>
  <si>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</si>
  <si>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</si>
  <si>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</si>
  <si>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</si>
  <si>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</si>
  <si>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</si>
  <si>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</si>
  <si>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</si>
  <si>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</si>
  <si>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</si>
  <si>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</si>
  <si>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</si>
  <si>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</si>
  <si>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</si>
  <si>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</si>
  <si>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</si>
  <si>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</si>
  <si>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</si>
  <si>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</si>
  <si>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</si>
  <si>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</si>
  <si>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</si>
  <si>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</si>
  <si>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</si>
  <si>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</si>
  <si>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</si>
  <si>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</si>
  <si>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</si>
  <si>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</si>
  <si>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</si>
  <si>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</si>
  <si>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</si>
  <si>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</si>
  <si>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</si>
  <si>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</si>
  <si>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</si>
  <si>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</si>
  <si>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</si>
  <si>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</si>
  <si>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</si>
  <si>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</si>
  <si>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</si>
  <si>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</si>
  <si>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</si>
  <si>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</si>
  <si>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</si>
  <si>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</si>
  <si>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</si>
  <si>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</si>
  <si>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</si>
  <si>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</si>
  <si>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</si>
  <si>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</si>
  <si>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</si>
  <si>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</si>
  <si>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</si>
  <si>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</si>
  <si>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</si>
  <si>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</si>
  <si>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</si>
  <si>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</si>
  <si>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</si>
  <si>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</si>
  <si>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</si>
  <si>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</si>
  <si>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</si>
  <si>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</si>
  <si>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</si>
  <si>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</si>
  <si>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</si>
  <si>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</si>
  <si>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</si>
  <si>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</si>
  <si>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</si>
  <si>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</si>
  <si>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</si>
  <si>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</si>
  <si>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</si>
  <si>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</si>
  <si>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</si>
  <si>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</si>
  <si>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</si>
  <si>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</si>
  <si>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</si>
  <si>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</si>
  <si>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</si>
  <si>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</si>
  <si>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</si>
  <si>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</si>
  <si>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</si>
  <si>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</si>
  <si>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</si>
  <si>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</si>
  <si>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</si>
  <si>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</si>
  <si>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</si>
  <si>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</si>
  <si>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</si>
  <si>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</si>
  <si>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</si>
  <si>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</si>
  <si>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</si>
  <si>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</si>
  <si>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</si>
  <si>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</si>
  <si>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</si>
  <si>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</si>
  <si>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</si>
  <si>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</si>
  <si>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</si>
  <si>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</si>
  <si>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</si>
  <si>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</si>
  <si>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</si>
  <si>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</si>
  <si>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</si>
  <si>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</si>
  <si>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</si>
  <si>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</si>
  <si>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</si>
  <si>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</si>
  <si>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</si>
  <si>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</si>
  <si>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</si>
  <si>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</si>
  <si>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</si>
  <si>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</si>
  <si>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</si>
  <si>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</si>
  <si>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</si>
  <si>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</si>
  <si>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</si>
  <si>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</si>
  <si>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</si>
  <si>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</si>
  <si>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</si>
  <si>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</si>
  <si>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</si>
  <si>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</si>
  <si>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</si>
  <si>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</si>
  <si>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</si>
  <si>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</si>
  <si>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</si>
  <si>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</si>
  <si>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</si>
  <si>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</si>
  <si>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</si>
  <si>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</si>
  <si>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</si>
  <si>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</si>
  <si>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</si>
  <si>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</si>
  <si>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</si>
  <si>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</si>
  <si>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</si>
  <si>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</si>
  <si>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</si>
  <si>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</si>
  <si>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</si>
  <si>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</si>
  <si>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</si>
  <si>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</si>
  <si>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</si>
  <si>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</si>
  <si>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</si>
  <si>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</si>
  <si>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</si>
  <si>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</si>
  <si>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</si>
  <si>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</si>
  <si>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</si>
  <si>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</si>
  <si>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</si>
  <si>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</si>
  <si>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</si>
  <si>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</si>
  <si>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</si>
  <si>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</si>
  <si>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</si>
  <si>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</si>
  <si>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</si>
  <si>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</si>
  <si>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</si>
  <si>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</si>
  <si>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</si>
  <si>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</si>
  <si>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</si>
  <si>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</si>
  <si>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</si>
  <si>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</si>
  <si>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</si>
  <si>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</si>
  <si>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</si>
  <si>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</si>
  <si>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</si>
  <si>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</si>
  <si>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</si>
  <si>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</si>
  <si>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</si>
  <si>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</si>
  <si>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</si>
  <si>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</si>
  <si>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</si>
  <si>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</si>
  <si>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</si>
  <si>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</si>
  <si>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</si>
  <si>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</si>
  <si>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</si>
  <si>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</si>
  <si>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</si>
  <si>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</si>
  <si>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</si>
  <si>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</si>
  <si>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</si>
  <si>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</si>
  <si>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</si>
  <si>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</si>
  <si>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</si>
  <si>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</si>
  <si>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</si>
  <si>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</si>
  <si>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</si>
  <si>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</si>
  <si>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</si>
  <si>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</si>
  <si>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</si>
  <si>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</si>
  <si>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</si>
  <si>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</si>
  <si>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</si>
  <si>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</si>
  <si>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</si>
  <si>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</si>
  <si>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</si>
  <si>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</si>
  <si>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</si>
  <si>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</si>
  <si>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</si>
  <si>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</si>
  <si>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</si>
  <si>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</si>
  <si>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</si>
  <si>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</si>
  <si>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</si>
  <si>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</si>
  <si>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</si>
  <si>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</si>
  <si>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</si>
  <si>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</si>
  <si>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</si>
  <si>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</si>
  <si>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</si>
  <si>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</si>
  <si>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</si>
  <si>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</si>
  <si>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</si>
  <si>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</si>
  <si>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</si>
  <si>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</si>
  <si>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</si>
  <si>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</si>
  <si>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</si>
  <si>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</si>
  <si>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</si>
  <si>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</si>
  <si>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</si>
  <si>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</si>
  <si>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</si>
  <si>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</si>
  <si>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</si>
  <si>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</si>
  <si>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</si>
  <si>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</si>
  <si>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</si>
  <si>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</si>
  <si>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</si>
  <si>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</si>
  <si>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</si>
  <si>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</si>
  <si>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</si>
  <si>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</si>
  <si>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</si>
  <si>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</si>
  <si>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</si>
  <si>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</si>
  <si>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</si>
  <si>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</si>
  <si>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</si>
  <si>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</si>
  <si>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</si>
  <si>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</si>
  <si>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</si>
  <si>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</si>
  <si>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</si>
  <si>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</si>
  <si>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</si>
  <si>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</si>
  <si>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</si>
  <si>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</si>
  <si>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</si>
  <si>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</si>
  <si>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</si>
  <si>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</si>
  <si>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</si>
  <si>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</si>
  <si>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</si>
  <si>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</si>
  <si>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</si>
  <si>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</si>
  <si>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</si>
  <si>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</si>
  <si>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</si>
  <si>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</si>
  <si>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</si>
  <si>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</si>
  <si>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</si>
  <si>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</si>
  <si>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</si>
  <si>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</si>
  <si>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</si>
  <si>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</si>
  <si>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</si>
  <si>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</si>
  <si>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</si>
  <si>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</si>
  <si>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</si>
  <si>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</si>
  <si>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</si>
  <si>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</si>
  <si>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</si>
  <si>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</si>
  <si>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</si>
  <si>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</si>
  <si>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</si>
  <si>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</si>
  <si>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</si>
  <si>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</si>
  <si>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</si>
  <si>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</si>
  <si>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</si>
  <si>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</si>
  <si>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</si>
  <si>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</si>
  <si>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</si>
  <si>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</si>
  <si>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</si>
  <si>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</si>
  <si>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</si>
  <si>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</si>
  <si>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</si>
  <si>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</si>
  <si>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</si>
  <si>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</si>
  <si>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</si>
  <si>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</si>
  <si>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</si>
  <si>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</si>
  <si>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</si>
  <si>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</si>
  <si>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</si>
  <si>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</si>
  <si>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</si>
  <si>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</si>
  <si>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</si>
  <si>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</si>
  <si>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</si>
  <si>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</si>
  <si>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</si>
  <si>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</si>
  <si>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</si>
  <si>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</si>
  <si>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</si>
  <si>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</si>
  <si>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</si>
  <si>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</si>
  <si>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</si>
  <si>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</si>
  <si>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</si>
  <si>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</si>
  <si>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</si>
  <si>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</si>
  <si>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</si>
  <si>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</si>
  <si>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</si>
  <si>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</si>
  <si>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</si>
  <si>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</si>
  <si>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</si>
  <si>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</si>
  <si>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</si>
  <si>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</si>
  <si>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</si>
  <si>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</si>
  <si>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</si>
  <si>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</si>
  <si>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</si>
  <si>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</si>
  <si>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</si>
  <si>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</si>
  <si>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</si>
  <si>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</si>
  <si>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</si>
  <si>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</si>
  <si>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</si>
  <si>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</si>
  <si>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</si>
  <si>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</si>
  <si>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</si>
  <si>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</si>
  <si>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</si>
  <si>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</si>
  <si>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</si>
  <si>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</si>
  <si>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</si>
  <si>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</si>
  <si>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</si>
  <si>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</si>
  <si>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</si>
  <si>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</si>
  <si>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</si>
  <si>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</si>
  <si>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</si>
  <si>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</si>
  <si>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</si>
  <si>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</si>
  <si>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</si>
  <si>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</si>
  <si>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</si>
  <si>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</si>
  <si>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</si>
  <si>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</si>
  <si>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</si>
  <si>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</si>
  <si>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</si>
  <si>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</si>
  <si>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</si>
  <si>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</si>
  <si>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</si>
  <si>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</si>
  <si>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</si>
  <si>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</si>
  <si>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</si>
  <si>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</si>
  <si>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</si>
  <si>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</si>
  <si>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</si>
  <si>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</si>
  <si>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</si>
  <si>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</si>
  <si>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</si>
  <si>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</si>
  <si>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</si>
  <si>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</si>
  <si>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</si>
  <si>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</si>
  <si>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</si>
  <si>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</si>
  <si>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</si>
  <si>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</si>
  <si>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</si>
  <si>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</si>
  <si>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</si>
  <si>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</si>
  <si>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</si>
  <si>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</si>
  <si>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</si>
  <si>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</si>
  <si>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</si>
  <si>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</si>
  <si>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</si>
  <si>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</si>
  <si>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</si>
  <si>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</si>
  <si>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</si>
  <si>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</si>
  <si>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</si>
  <si>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</si>
  <si>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</si>
  <si>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</si>
  <si>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</si>
  <si>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</si>
  <si>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</si>
  <si>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</si>
  <si>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</si>
  <si>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</si>
  <si>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</si>
  <si>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</si>
  <si>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</si>
  <si>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</si>
  <si>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</si>
  <si>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</si>
  <si>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</si>
  <si>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</si>
  <si>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</si>
  <si>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</si>
  <si>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</si>
  <si>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</si>
  <si>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</si>
  <si>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</si>
  <si>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</si>
  <si>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</si>
  <si>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</si>
  <si>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</si>
  <si>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</si>
  <si>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</si>
  <si>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</si>
  <si>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</si>
  <si>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</si>
  <si>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</si>
  <si>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</si>
  <si>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</si>
  <si>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</si>
  <si>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</si>
  <si>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</si>
  <si>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</si>
  <si>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</si>
  <si>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</si>
  <si>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</si>
  <si>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</si>
  <si>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</si>
  <si>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</si>
  <si>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</si>
  <si>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</si>
  <si>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</si>
  <si>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</si>
  <si>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</si>
  <si>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</si>
  <si>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</si>
  <si>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</si>
  <si>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</si>
  <si>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</si>
  <si>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</si>
  <si>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</si>
  <si>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</si>
  <si>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</si>
  <si>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</si>
  <si>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</si>
  <si>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</si>
  <si>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</si>
  <si>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</si>
  <si>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</si>
  <si>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</si>
  <si>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</si>
  <si>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</si>
  <si>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</si>
  <si>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</si>
  <si>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</si>
  <si>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</si>
  <si>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</si>
  <si>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</si>
  <si>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</si>
  <si>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</si>
  <si>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</si>
  <si>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</si>
  <si>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</si>
  <si>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</si>
  <si>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</si>
  <si>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</si>
  <si>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</si>
  <si>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</si>
  <si>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</si>
  <si>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</si>
  <si>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</si>
  <si>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</si>
  <si>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</si>
  <si>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</si>
  <si>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</si>
  <si>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</si>
  <si>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</si>
  <si>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</si>
  <si>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</si>
  <si>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</si>
  <si>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</si>
  <si>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</si>
  <si>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</si>
  <si>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</si>
  <si>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</si>
  <si>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</si>
  <si>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</si>
  <si>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</si>
  <si>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</si>
  <si>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</si>
  <si>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</si>
  <si>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</si>
  <si>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</si>
  <si>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</si>
  <si>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</si>
  <si>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</si>
  <si>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</si>
  <si>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</si>
  <si>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</si>
  <si>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</si>
  <si>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</si>
  <si>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</si>
  <si>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</si>
  <si>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</si>
  <si>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</si>
  <si>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</si>
  <si>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</si>
  <si>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</si>
  <si>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</si>
  <si>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</si>
  <si>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</si>
  <si>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</si>
  <si>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</si>
  <si>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</si>
  <si>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</si>
  <si>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</si>
  <si>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</si>
  <si>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</si>
  <si>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</si>
  <si>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</si>
  <si>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</si>
  <si>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</si>
  <si>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</si>
  <si>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</si>
  <si>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</si>
  <si>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</si>
  <si>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</si>
  <si>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</si>
  <si>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</si>
  <si>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</si>
  <si>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</si>
  <si>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</si>
  <si>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</si>
  <si>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</si>
  <si>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</si>
  <si>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</si>
  <si>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</si>
  <si>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</si>
  <si>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</si>
  <si>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</si>
  <si>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</si>
  <si>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</si>
  <si>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</si>
  <si>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</si>
  <si>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</si>
  <si>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</si>
  <si>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</si>
  <si>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</si>
  <si>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</si>
  <si>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</si>
  <si>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</si>
  <si>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</si>
  <si>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</si>
  <si>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</si>
  <si>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</si>
  <si>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</si>
  <si>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</si>
  <si>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</si>
  <si>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</si>
  <si>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</si>
  <si>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</si>
  <si>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</si>
  <si>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</si>
  <si>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</si>
  <si>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</si>
  <si>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</si>
  <si>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</si>
  <si>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</si>
  <si>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</si>
  <si>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</si>
  <si>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</si>
  <si>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</si>
  <si>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</si>
  <si>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</si>
  <si>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</si>
  <si>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</si>
  <si>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</si>
  <si>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</si>
  <si>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</si>
  <si>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</si>
  <si>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</si>
  <si>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</si>
  <si>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</si>
  <si>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</si>
  <si>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</si>
  <si>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</si>
  <si>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</si>
  <si>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</si>
  <si>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</si>
  <si>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</si>
  <si>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</si>
  <si>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</si>
  <si>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</si>
  <si>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</si>
  <si>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</si>
  <si>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</si>
  <si>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</si>
  <si>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</si>
  <si>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</si>
  <si>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</si>
  <si>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</si>
  <si>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</si>
  <si>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</si>
  <si>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</si>
  <si>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</si>
  <si>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</si>
  <si>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</si>
  <si>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</si>
  <si>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</si>
  <si>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</si>
  <si>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</si>
  <si>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</si>
  <si>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</si>
  <si>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</si>
  <si>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</si>
  <si>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</si>
  <si>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</si>
  <si>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</si>
  <si>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</si>
  <si>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</si>
  <si>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</si>
  <si>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</si>
  <si>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</si>
  <si>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</si>
  <si>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</si>
  <si>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</si>
  <si>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</si>
  <si>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</si>
  <si>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</si>
  <si>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</si>
  <si>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</si>
  <si>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</si>
  <si>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</si>
  <si>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</si>
  <si>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</si>
  <si>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</si>
  <si>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</si>
  <si>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</si>
  <si>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</si>
  <si>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</si>
  <si>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</si>
  <si>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</si>
  <si>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</si>
  <si>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</si>
  <si>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</si>
  <si>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</si>
  <si>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</si>
  <si>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</si>
  <si>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</si>
  <si>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</si>
  <si>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</si>
  <si>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</si>
  <si>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</si>
  <si>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</si>
  <si>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</si>
  <si>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</si>
  <si>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</si>
  <si>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</si>
  <si>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</si>
  <si>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</si>
  <si>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</si>
  <si>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</si>
  <si>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</si>
  <si>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</si>
  <si>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</si>
  <si>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</si>
  <si>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</si>
  <si>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</si>
  <si>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</si>
  <si>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</si>
  <si>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</si>
  <si>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</si>
  <si>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</si>
  <si>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</si>
  <si>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</si>
  <si>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</si>
  <si>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</si>
  <si>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</si>
  <si>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</si>
  <si>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</si>
  <si>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</si>
  <si>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</si>
  <si>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</si>
  <si>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</si>
  <si>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</si>
  <si>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</si>
  <si>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</si>
  <si>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</si>
  <si>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</si>
  <si>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</si>
  <si>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</si>
  <si>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</si>
  <si>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</si>
  <si>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</si>
  <si>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</si>
  <si>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</si>
  <si>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</si>
  <si>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</si>
  <si>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</si>
  <si>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</si>
  <si>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</si>
  <si>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</si>
  <si>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</si>
  <si>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</si>
  <si>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</si>
  <si>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</si>
  <si>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</si>
  <si>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</si>
  <si>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</si>
  <si>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</si>
  <si>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</si>
  <si>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</si>
  <si>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</si>
  <si>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</si>
  <si>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</si>
  <si>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</si>
  <si>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</si>
  <si>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</si>
  <si>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</si>
  <si>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</si>
  <si>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</si>
  <si>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</si>
  <si>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</si>
  <si>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</si>
  <si>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</si>
  <si>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</si>
  <si>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</si>
  <si>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</si>
  <si>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</si>
  <si>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</si>
  <si>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</si>
  <si>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</si>
  <si>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</si>
  <si>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</si>
  <si>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</si>
  <si>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</si>
  <si>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</si>
  <si>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</si>
  <si>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</si>
  <si>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</si>
  <si>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</si>
  <si>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</si>
  <si>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</si>
  <si>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</si>
  <si>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</si>
  <si>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</si>
  <si>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</si>
  <si>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</si>
  <si>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</si>
  <si>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</si>
  <si>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</si>
  <si>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</si>
  <si>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</si>
  <si>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</si>
  <si>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</si>
  <si>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</si>
  <si>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</si>
  <si>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</si>
  <si>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</si>
  <si>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</si>
  <si>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</si>
  <si>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</si>
  <si>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</si>
  <si>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</si>
  <si>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</si>
  <si>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</si>
  <si>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</si>
  <si>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</si>
  <si>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</si>
  <si>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</si>
  <si>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</si>
  <si>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</si>
  <si>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</si>
  <si>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</si>
  <si>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</si>
  <si>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</si>
  <si>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</si>
  <si>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</si>
  <si>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</si>
  <si>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</si>
  <si>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</si>
  <si>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</si>
  <si>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</si>
  <si>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</si>
  <si>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</si>
  <si>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</si>
  <si>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</si>
  <si>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</si>
  <si>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</si>
  <si>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</si>
  <si>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</si>
  <si>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</si>
  <si>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</si>
  <si>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</si>
  <si>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</si>
  <si>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</si>
  <si>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</si>
  <si>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</si>
  <si>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</si>
  <si>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</si>
  <si>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</si>
  <si>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</si>
  <si>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</si>
  <si>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</si>
  <si>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</si>
  <si>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</si>
  <si>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</si>
  <si>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</si>
  <si>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</si>
  <si>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</si>
  <si>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</si>
  <si>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</si>
  <si>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</si>
  <si>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</si>
  <si>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</si>
  <si>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</si>
  <si>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</si>
  <si>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</si>
  <si>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</si>
  <si>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</si>
  <si>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</si>
  <si>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</si>
  <si>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</si>
  <si>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</si>
  <si>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</si>
  <si>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</si>
  <si>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</si>
  <si>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</si>
  <si>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</si>
  <si>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</si>
  <si>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</si>
  <si>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</si>
  <si>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</si>
  <si>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</si>
  <si>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</si>
  <si>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</si>
  <si>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</si>
  <si>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</si>
  <si>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</si>
  <si>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</si>
  <si>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</si>
  <si>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</si>
  <si>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</si>
  <si>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</si>
  <si>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</si>
  <si>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</si>
  <si>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</si>
  <si>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</si>
  <si>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</si>
  <si>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</si>
  <si>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</si>
  <si>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</si>
  <si>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</si>
  <si>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</si>
  <si>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</si>
  <si>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</si>
  <si>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</si>
  <si>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</si>
  <si>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</si>
  <si>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</si>
  <si>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</si>
  <si>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</si>
  <si>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</si>
  <si>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</si>
  <si>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</si>
  <si>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</si>
  <si>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</si>
  <si>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</si>
  <si>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</si>
  <si>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</si>
  <si>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</si>
  <si>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</si>
  <si>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</si>
  <si>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</si>
  <si>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</si>
  <si>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</si>
  <si>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</si>
  <si>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</si>
  <si>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</si>
  <si>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</si>
  <si>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</si>
  <si>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</si>
  <si>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</si>
  <si>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</si>
  <si>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</si>
  <si>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</si>
  <si>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</si>
  <si>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</si>
  <si>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</si>
  <si>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</si>
  <si>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</si>
  <si>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</si>
  <si>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</si>
  <si>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</si>
  <si>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</si>
  <si>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</si>
  <si>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</si>
  <si>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</si>
  <si>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</si>
  <si>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</si>
  <si>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</si>
  <si>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</si>
  <si>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</si>
  <si>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</si>
  <si>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</si>
  <si>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</si>
  <si>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</si>
  <si>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</si>
  <si>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</si>
  <si>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</si>
  <si>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</si>
  <si>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</si>
  <si>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</si>
  <si>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</si>
  <si>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</si>
  <si>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</si>
  <si>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</si>
  <si>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</si>
  <si>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</si>
  <si>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</si>
  <si>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</si>
  <si>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</si>
  <si>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</si>
  <si>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</si>
  <si>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</si>
  <si>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</si>
  <si>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</si>
  <si>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</si>
  <si>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</si>
  <si>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</si>
  <si>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</si>
  <si>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</si>
  <si>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</si>
  <si>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</si>
  <si>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</si>
  <si>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</si>
  <si>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</si>
  <si>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</si>
  <si>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</si>
  <si>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</si>
  <si>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</si>
  <si>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</si>
  <si>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</si>
  <si>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</si>
  <si>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</si>
  <si>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</si>
  <si>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</si>
  <si>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</si>
  <si>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</si>
  <si>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</si>
  <si>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</si>
  <si>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</si>
  <si>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</si>
  <si>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</si>
  <si>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</si>
  <si>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</si>
  <si>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</si>
  <si>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</si>
  <si>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</si>
  <si>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</si>
  <si>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</si>
  <si>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</si>
  <si>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</si>
  <si>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</si>
  <si>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</si>
  <si>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</si>
  <si>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</si>
  <si>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</si>
  <si>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</si>
  <si>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</si>
  <si>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</si>
  <si>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</si>
  <si>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</si>
  <si>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</si>
  <si>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</si>
  <si>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</si>
  <si>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</si>
  <si>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</si>
  <si>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</si>
  <si>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</si>
  <si>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</si>
  <si>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</si>
  <si>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</si>
  <si>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</si>
  <si>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</si>
  <si>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</si>
  <si>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</si>
  <si>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</si>
  <si>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</si>
  <si>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</si>
  <si>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</si>
  <si>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</si>
  <si>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</si>
  <si>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</si>
  <si>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</si>
  <si>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</si>
  <si>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</si>
  <si>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</si>
  <si>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</si>
  <si>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</si>
  <si>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</si>
  <si>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</si>
  <si>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</si>
  <si>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</si>
  <si>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</si>
  <si>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</si>
  <si>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</si>
  <si>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</si>
  <si>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</si>
  <si>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</si>
  <si>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</si>
  <si>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</si>
  <si>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</si>
  <si>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</si>
  <si>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</si>
  <si>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</si>
  <si>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</si>
  <si>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</si>
  <si>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</si>
  <si>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</si>
  <si>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</si>
  <si>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</si>
  <si>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</si>
  <si>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</si>
  <si>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</si>
  <si>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</si>
  <si>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</si>
  <si>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</si>
  <si>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</si>
  <si>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</si>
  <si>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</si>
  <si>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</si>
  <si>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</si>
  <si>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</si>
  <si>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</si>
  <si>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</si>
  <si>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</si>
  <si>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</si>
  <si>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</si>
  <si>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</si>
  <si>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</si>
  <si>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</si>
  <si>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</si>
  <si>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</si>
  <si>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</si>
  <si>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</si>
  <si>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</si>
  <si>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</si>
  <si>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</si>
  <si>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</si>
  <si>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</si>
  <si>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</si>
  <si>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</si>
  <si>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</si>
  <si>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</si>
  <si>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</si>
  <si>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</si>
  <si>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</si>
  <si>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</si>
  <si>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</si>
  <si>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</si>
  <si>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</si>
  <si>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</si>
  <si>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</si>
  <si>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</si>
  <si>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</si>
  <si>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</si>
  <si>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</si>
  <si>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</si>
  <si>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</si>
  <si>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</si>
  <si>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</si>
  <si>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</si>
  <si>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</si>
  <si>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</si>
  <si>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</si>
  <si>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</si>
  <si>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</si>
  <si>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</si>
  <si>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</si>
  <si>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</si>
  <si>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</si>
  <si>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</si>
  <si>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</si>
  <si>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</si>
  <si>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</si>
  <si>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</si>
  <si>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</si>
  <si>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</si>
  <si>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</si>
  <si>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</si>
  <si>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</si>
  <si>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</si>
  <si>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</si>
  <si>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</si>
  <si>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</si>
  <si>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</si>
  <si>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</si>
  <si>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</si>
  <si>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</si>
  <si>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</si>
  <si>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</si>
  <si>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</si>
  <si>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</si>
  <si>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</si>
  <si>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</si>
  <si>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</si>
  <si>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</si>
  <si>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</si>
  <si>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</si>
  <si>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</si>
  <si>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</si>
  <si>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</si>
  <si>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</si>
  <si>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</si>
  <si>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</si>
  <si>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</si>
  <si>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</si>
  <si>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</si>
  <si>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</si>
  <si>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</si>
  <si>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</si>
  <si>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</si>
  <si>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</si>
  <si>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</si>
  <si>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</si>
  <si>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</si>
  <si>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</si>
  <si>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</si>
  <si>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</si>
  <si>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</si>
  <si>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</si>
  <si>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</si>
  <si>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</si>
  <si>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</si>
  <si>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</si>
  <si>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</si>
  <si>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</si>
  <si>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</si>
  <si>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</si>
  <si>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</si>
  <si>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</si>
  <si>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</si>
  <si>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</si>
  <si>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</si>
  <si>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</si>
  <si>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</si>
  <si>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</si>
  <si>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</si>
  <si>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</si>
  <si>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</si>
  <si>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</si>
  <si>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</si>
  <si>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</si>
  <si>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</si>
  <si>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</si>
  <si>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</si>
  <si>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</si>
  <si>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</si>
  <si>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</si>
  <si>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</si>
  <si>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</si>
  <si>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</si>
  <si>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</si>
  <si>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</si>
  <si>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</si>
  <si>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</si>
  <si>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</si>
  <si>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</si>
  <si>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</si>
  <si>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</si>
  <si>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</si>
  <si>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</si>
  <si>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</si>
  <si>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</si>
  <si>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</si>
  <si>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</si>
  <si>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</si>
  <si>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</si>
  <si>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</si>
  <si>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</si>
  <si>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</si>
  <si>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</si>
  <si>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</si>
  <si>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</si>
  <si>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</si>
  <si>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</si>
  <si>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</si>
  <si>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</si>
  <si>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</si>
  <si>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</si>
  <si>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</si>
  <si>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</si>
  <si>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</si>
  <si>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</si>
  <si>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</si>
  <si>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</si>
  <si>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</si>
  <si>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</si>
  <si>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</si>
  <si>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</si>
  <si>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</si>
  <si>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</si>
  <si>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</si>
  <si>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</si>
  <si>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</si>
  <si>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</si>
  <si>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</si>
  <si>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</si>
  <si>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</si>
  <si>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</si>
  <si>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</si>
  <si>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</si>
  <si>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</si>
  <si>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</si>
  <si>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</si>
  <si>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</si>
  <si>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</si>
  <si>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</si>
  <si>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</si>
  <si>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</si>
  <si>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</si>
  <si>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</si>
  <si>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</si>
  <si>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</si>
  <si>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</si>
  <si>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</si>
  <si>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</si>
  <si>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</si>
  <si>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</si>
  <si>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</si>
  <si>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</si>
  <si>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</si>
  <si>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</si>
  <si>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</si>
  <si>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</si>
  <si>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</si>
  <si>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</si>
  <si>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</si>
  <si>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</si>
  <si>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</si>
  <si>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</si>
  <si>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</si>
  <si>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</si>
  <si>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</si>
  <si>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</si>
  <si>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</si>
  <si>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</si>
  <si>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</si>
  <si>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</si>
  <si>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</si>
  <si>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</si>
  <si>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</si>
  <si>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</si>
  <si>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</si>
  <si>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</si>
  <si>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</si>
  <si>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</si>
  <si>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</si>
  <si>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</si>
  <si>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</si>
  <si>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</si>
  <si>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</si>
  <si>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</si>
  <si>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</si>
  <si>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</si>
  <si>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</si>
  <si>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</si>
  <si>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</si>
  <si>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</si>
  <si>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</si>
  <si>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</si>
  <si>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</si>
  <si>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</si>
  <si>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</si>
  <si>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</si>
  <si>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</si>
  <si>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</si>
  <si>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</si>
  <si>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</si>
  <si>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</si>
  <si>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</si>
  <si>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</si>
  <si>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</si>
  <si>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</si>
  <si>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</si>
  <si>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</si>
  <si>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</si>
  <si>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</si>
  <si>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</si>
  <si>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</si>
  <si>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</si>
  <si>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</si>
  <si>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</si>
  <si>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</si>
  <si>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</si>
  <si>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</si>
  <si>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</si>
  <si>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</si>
  <si>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</si>
  <si>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</si>
  <si>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</si>
  <si>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</si>
  <si>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</si>
  <si>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</si>
  <si>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</si>
  <si>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</si>
  <si>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</si>
  <si>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</si>
  <si>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</si>
  <si>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</si>
  <si>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</si>
  <si>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</si>
  <si>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</si>
  <si>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</si>
  <si>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</si>
  <si>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</si>
  <si>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</si>
  <si>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</si>
  <si>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</si>
  <si>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</si>
  <si>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</si>
  <si>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</si>
  <si>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</si>
  <si>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</si>
  <si>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</si>
  <si>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</si>
  <si>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</si>
  <si>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</si>
  <si>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</si>
  <si>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</si>
  <si>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</si>
  <si>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</si>
  <si>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</si>
  <si>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</si>
  <si>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</si>
  <si>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</si>
  <si>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</si>
  <si>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</si>
  <si>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</si>
  <si>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</si>
  <si>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</si>
  <si>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</si>
  <si>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</si>
  <si>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</si>
  <si>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</si>
  <si>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</si>
  <si>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</si>
  <si>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</si>
  <si>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</si>
  <si>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</si>
  <si>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</si>
  <si>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</si>
  <si>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</si>
  <si>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</si>
  <si>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</si>
  <si>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</si>
  <si>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</si>
  <si>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</si>
  <si>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</si>
  <si>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</si>
  <si>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</si>
  <si>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</si>
  <si>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</si>
  <si>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</si>
  <si>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</si>
  <si>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</si>
  <si>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</si>
  <si>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</si>
  <si>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</si>
  <si>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</si>
  <si>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</si>
  <si>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</si>
  <si>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</si>
  <si>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</si>
  <si>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</si>
  <si>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</si>
  <si>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</si>
  <si>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</si>
  <si>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</si>
  <si>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</si>
  <si>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</si>
  <si>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</si>
  <si>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</si>
  <si>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</si>
  <si>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</si>
  <si>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</si>
  <si>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</si>
  <si>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</si>
  <si>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</si>
  <si>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</si>
  <si>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</si>
  <si>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</si>
  <si>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</si>
  <si>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</si>
  <si>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</si>
  <si>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</si>
  <si>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</si>
  <si>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</si>
  <si>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</si>
  <si>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</si>
  <si>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</si>
  <si>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</si>
  <si>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</si>
  <si>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</si>
  <si>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</si>
  <si>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</si>
  <si>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</si>
  <si>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</si>
  <si>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</si>
  <si>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</si>
  <si>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</si>
  <si>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</si>
  <si>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</si>
  <si>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</si>
  <si>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</si>
  <si>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</si>
  <si>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</si>
  <si>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</si>
  <si>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</si>
  <si>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</si>
  <si>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</si>
  <si>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</si>
  <si>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</si>
  <si>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</si>
  <si>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</si>
  <si>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</si>
  <si>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</si>
  <si>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</si>
  <si>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</si>
  <si>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</si>
  <si>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</si>
  <si>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</si>
  <si>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</si>
  <si>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</si>
  <si>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</si>
  <si>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</si>
  <si>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</si>
  <si>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</si>
  <si>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</si>
  <si>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</si>
  <si>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</si>
  <si>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</si>
  <si>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</si>
  <si>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</si>
  <si>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</si>
  <si>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</si>
  <si>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</si>
  <si>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</si>
  <si>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</si>
  <si>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</si>
  <si>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</si>
  <si>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</si>
  <si>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</si>
  <si>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</si>
  <si>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</si>
  <si>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</si>
  <si>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</si>
  <si>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</si>
  <si>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</si>
  <si>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</si>
  <si>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</si>
  <si>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</si>
  <si>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</si>
  <si>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</si>
  <si>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</si>
  <si>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</si>
  <si>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</si>
  <si>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</si>
  <si>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</si>
  <si>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</si>
  <si>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</si>
  <si>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</si>
  <si>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</si>
  <si>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</si>
  <si>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</si>
  <si>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</si>
  <si>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</si>
  <si>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</si>
  <si>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</si>
  <si>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</si>
  <si>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</si>
  <si>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</si>
  <si>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</si>
  <si>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</si>
  <si>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</si>
  <si>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</si>
  <si>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</si>
  <si>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</si>
  <si>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</si>
  <si>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</si>
  <si>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</si>
  <si>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</si>
  <si>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</si>
  <si>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</si>
  <si>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</si>
  <si>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</si>
  <si>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</si>
  <si>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</si>
  <si>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</si>
  <si>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</si>
  <si>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</si>
  <si>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</si>
  <si>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</si>
  <si>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</si>
  <si>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</si>
  <si>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</si>
  <si>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</si>
  <si>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</si>
  <si>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</si>
  <si>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</si>
  <si>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</si>
  <si>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</si>
  <si>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</si>
  <si>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</si>
  <si>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</si>
  <si>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</si>
  <si>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</si>
  <si>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</si>
  <si>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</si>
  <si>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</si>
  <si>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</si>
  <si>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</si>
  <si>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</si>
  <si>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</si>
  <si>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</si>
  <si>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</si>
  <si>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</si>
  <si>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</si>
  <si>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</si>
  <si>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</si>
  <si>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</si>
  <si>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</si>
  <si>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</si>
  <si>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</si>
  <si>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</si>
  <si>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</si>
  <si>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</si>
  <si>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</si>
  <si>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</si>
  <si>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</si>
  <si>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</si>
  <si>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</si>
  <si>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</si>
  <si>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</si>
  <si>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</si>
  <si>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</si>
  <si>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</si>
  <si>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</si>
  <si>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</si>
  <si>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</si>
  <si>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</si>
  <si>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</si>
  <si>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</si>
  <si>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</si>
  <si>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</si>
  <si>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</si>
  <si>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</si>
  <si>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</si>
  <si>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</si>
  <si>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</si>
  <si>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</si>
  <si>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</si>
  <si>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</si>
  <si>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</si>
  <si>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</si>
  <si>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</si>
  <si>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</si>
  <si>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</si>
  <si>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</si>
  <si>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</si>
  <si>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</si>
  <si>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</si>
  <si>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</si>
  <si>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</si>
  <si>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</si>
  <si>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</si>
  <si>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</si>
  <si>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</si>
  <si>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</si>
  <si>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</si>
  <si>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</si>
  <si>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</si>
  <si>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</si>
  <si>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</si>
  <si>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</si>
  <si>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</si>
  <si>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</si>
  <si>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</si>
  <si>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</si>
  <si>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</si>
  <si>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</si>
  <si>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</si>
  <si>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</si>
  <si>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</si>
  <si>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</si>
  <si>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</si>
  <si>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</si>
  <si>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</si>
  <si>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</si>
  <si>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</si>
  <si>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</si>
  <si>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</si>
  <si>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</si>
  <si>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</si>
  <si>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</si>
  <si>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</si>
  <si>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</si>
  <si>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</si>
  <si>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</si>
  <si>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</si>
  <si>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</si>
  <si>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</si>
  <si>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</si>
  <si>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</si>
  <si>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</si>
  <si>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</si>
  <si>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</si>
  <si>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</si>
  <si>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</si>
  <si>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</si>
  <si>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</si>
  <si>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</si>
  <si>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</si>
  <si>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</si>
  <si>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</si>
  <si>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</si>
  <si>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</si>
  <si>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</si>
  <si>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</si>
  <si>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</si>
  <si>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</si>
  <si>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</si>
  <si>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</si>
  <si>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</si>
  <si>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</si>
  <si>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</si>
  <si>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</si>
  <si>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</si>
  <si>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</si>
  <si>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</si>
  <si>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</si>
  <si>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</si>
  <si>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</si>
  <si>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</si>
  <si>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</si>
  <si>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</si>
  <si>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</si>
  <si>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</si>
  <si>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</si>
  <si>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</si>
  <si>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</si>
  <si>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</si>
  <si>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</si>
  <si>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</si>
  <si>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</si>
  <si>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</si>
  <si>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</si>
  <si>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</si>
  <si>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</si>
  <si>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</si>
  <si>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</si>
  <si>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</si>
  <si>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</si>
  <si>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</si>
  <si>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</si>
  <si>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</si>
  <si>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</si>
  <si>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</si>
  <si>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</si>
  <si>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</si>
  <si>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</si>
  <si>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</si>
  <si>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</si>
  <si>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</si>
  <si>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</si>
  <si>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</si>
  <si>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</si>
  <si>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</si>
  <si>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</si>
  <si>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</si>
  <si>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</si>
  <si>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</si>
  <si>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</si>
  <si>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</si>
  <si>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</si>
  <si>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</si>
  <si>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</si>
  <si>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</si>
  <si>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</si>
  <si>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</si>
  <si>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</si>
  <si>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</si>
  <si>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</si>
  <si>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</si>
  <si>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</si>
  <si>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</si>
  <si>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</si>
  <si>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</si>
  <si>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</si>
  <si>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</si>
  <si>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</si>
  <si>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</si>
  <si>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</si>
  <si>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</si>
  <si>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</si>
  <si>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</si>
  <si>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</si>
  <si>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</si>
  <si>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</si>
  <si>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</si>
  <si>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</si>
  <si>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</si>
  <si>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</si>
  <si>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</si>
  <si>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</si>
  <si>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</si>
  <si>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</si>
  <si>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</si>
  <si>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</si>
  <si>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</si>
  <si>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</si>
  <si>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</si>
  <si>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</si>
  <si>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</si>
  <si>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</si>
  <si>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</si>
  <si>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</si>
  <si>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</si>
  <si>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</si>
  <si>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</si>
  <si>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</si>
  <si>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</si>
  <si>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</si>
  <si>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</si>
  <si>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</si>
  <si>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</si>
  <si>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</si>
  <si>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</si>
  <si>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</si>
  <si>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</si>
  <si>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</si>
  <si>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</si>
  <si>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</si>
  <si>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</si>
  <si>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</si>
  <si>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</si>
  <si>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</si>
  <si>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</si>
  <si>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</si>
  <si>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</si>
  <si>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</si>
  <si>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</si>
  <si>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</si>
  <si>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</si>
  <si>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</si>
  <si>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</si>
  <si>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</si>
  <si>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</si>
  <si>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</si>
  <si>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</si>
  <si>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</si>
  <si>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</si>
  <si>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</si>
  <si>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</si>
  <si>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</si>
  <si>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</si>
  <si>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</si>
  <si>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</si>
  <si>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</si>
  <si>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</si>
  <si>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</si>
  <si>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</si>
  <si>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</si>
  <si>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</si>
  <si>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</si>
  <si>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</si>
  <si>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</si>
  <si>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</si>
  <si>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</si>
  <si>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</si>
  <si>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</si>
  <si>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</si>
  <si>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</si>
  <si>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</si>
  <si>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</si>
  <si>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</si>
  <si>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</si>
  <si>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</si>
  <si>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</si>
  <si>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</si>
  <si>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</si>
  <si>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</si>
  <si>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</si>
  <si>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</si>
  <si>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</si>
  <si>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</si>
  <si>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</si>
  <si>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</si>
  <si>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</si>
  <si>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</si>
  <si>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</si>
  <si>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</si>
  <si>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</si>
  <si>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</si>
  <si>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</si>
  <si>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</si>
  <si>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</si>
  <si>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</si>
  <si>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</si>
  <si>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</si>
  <si>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</si>
  <si>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</si>
  <si>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</si>
  <si>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</si>
  <si>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</si>
  <si>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</si>
  <si>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</si>
  <si>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</si>
  <si>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</si>
  <si>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</si>
  <si>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</si>
  <si>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</si>
  <si>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</si>
  <si>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</si>
  <si>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</si>
  <si>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</si>
  <si>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</si>
  <si>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</si>
  <si>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</si>
  <si>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</si>
  <si>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</si>
  <si>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</si>
  <si>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</si>
  <si>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</si>
  <si>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</si>
  <si>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</si>
  <si>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</si>
  <si>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</si>
  <si>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</si>
  <si>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</si>
  <si>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</si>
  <si>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</si>
  <si>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</si>
  <si>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</si>
  <si>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</si>
  <si>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</si>
  <si>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</si>
  <si>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</si>
  <si>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</si>
  <si>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</si>
  <si>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</si>
  <si>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</si>
  <si>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</si>
  <si>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</si>
  <si>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</si>
  <si>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</si>
  <si>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</si>
  <si>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</si>
  <si>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</si>
  <si>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</si>
  <si>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</si>
  <si>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</si>
  <si>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</si>
  <si>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</si>
  <si>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</si>
  <si>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</si>
  <si>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</si>
  <si>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</si>
  <si>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</si>
  <si>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</si>
  <si>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</si>
  <si>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</si>
  <si>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</si>
  <si>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</si>
  <si>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</si>
  <si>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</si>
  <si>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</si>
  <si>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</si>
  <si>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</si>
  <si>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</si>
  <si>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</si>
  <si>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</si>
  <si>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</si>
  <si>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</si>
  <si>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</si>
  <si>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</si>
  <si>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</si>
  <si>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</si>
  <si>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</si>
  <si>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</si>
  <si>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</si>
  <si>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</si>
  <si>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</si>
  <si>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</si>
  <si>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</si>
  <si>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</si>
  <si>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</si>
  <si>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</si>
  <si>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</si>
  <si>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</si>
  <si>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</si>
  <si>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</si>
  <si>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</si>
  <si>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</si>
  <si>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</si>
  <si>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</si>
  <si>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</si>
  <si>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</si>
  <si>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</si>
  <si>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</si>
  <si>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</si>
  <si>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</si>
  <si>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</si>
  <si>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</si>
  <si>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</si>
  <si>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</si>
  <si>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</si>
  <si>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</si>
  <si>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</si>
  <si>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</si>
  <si>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</si>
  <si>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</si>
  <si>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</si>
  <si>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</si>
  <si>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</si>
  <si>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</si>
  <si>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</si>
  <si>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</si>
  <si>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</si>
  <si>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</si>
  <si>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</si>
  <si>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</si>
  <si>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</si>
  <si>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</si>
  <si>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</si>
  <si>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</si>
  <si>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</si>
  <si>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</si>
  <si>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</si>
  <si>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</si>
  <si>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</si>
  <si>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</si>
  <si>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</si>
  <si>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</si>
  <si>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</si>
  <si>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</si>
  <si>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</si>
  <si>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</si>
  <si>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</si>
  <si>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</si>
  <si>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</si>
  <si>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</si>
  <si>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</si>
  <si>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</si>
  <si>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</si>
  <si>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</si>
  <si>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</si>
  <si>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</si>
  <si>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</si>
  <si>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</si>
  <si>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</si>
  <si>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</si>
  <si>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</si>
  <si>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</si>
  <si>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</si>
  <si>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</si>
  <si>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</si>
  <si>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</si>
  <si>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</si>
  <si>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</si>
  <si>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</si>
  <si>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</si>
  <si>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</si>
  <si>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</si>
  <si>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</si>
  <si>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</si>
  <si>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</si>
  <si>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</si>
  <si>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</si>
  <si>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</si>
  <si>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</si>
  <si>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</si>
  <si>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</si>
  <si>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</si>
  <si>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</si>
  <si>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</si>
  <si>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</si>
  <si>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</si>
  <si>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</si>
  <si>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</si>
  <si>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</si>
  <si>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</si>
  <si>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</si>
  <si>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</si>
  <si>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</si>
  <si>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</si>
  <si>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</si>
  <si>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</si>
  <si>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</si>
  <si>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</si>
  <si>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</si>
  <si>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</si>
  <si>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</si>
  <si>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</si>
  <si>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</si>
  <si>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</si>
  <si>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</si>
  <si>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</si>
  <si>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</si>
  <si>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</si>
  <si>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</si>
  <si>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</si>
  <si>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</si>
  <si>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</si>
  <si>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</si>
  <si>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</si>
  <si>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</si>
  <si>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</si>
  <si>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</si>
  <si>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</si>
  <si>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</si>
  <si>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</si>
  <si>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</si>
  <si>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</si>
  <si>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</si>
  <si>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</si>
  <si>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</si>
  <si>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</si>
  <si>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</si>
  <si>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</si>
  <si>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</si>
  <si>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</si>
  <si>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</si>
  <si>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</si>
  <si>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</si>
  <si>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</si>
  <si>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</si>
  <si>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</si>
  <si>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</si>
  <si>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</si>
  <si>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</si>
  <si>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</si>
  <si>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</si>
  <si>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</si>
  <si>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</si>
  <si>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</si>
  <si>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</si>
  <si>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</si>
  <si>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</si>
  <si>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</si>
  <si>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</si>
  <si>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</si>
  <si>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</si>
  <si>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</si>
  <si>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</si>
  <si>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</si>
  <si>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</si>
  <si>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</si>
  <si>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</si>
  <si>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</si>
  <si>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</si>
  <si>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</si>
  <si>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</si>
  <si>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</si>
  <si>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</si>
  <si>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</si>
  <si>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</si>
  <si>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</si>
  <si>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</si>
  <si>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</si>
  <si>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</si>
  <si>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</si>
  <si>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</si>
  <si>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</si>
  <si>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</si>
  <si>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</si>
  <si>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</si>
  <si>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</si>
  <si>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</si>
  <si>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</si>
  <si>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</si>
  <si>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</si>
  <si>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</si>
  <si>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</si>
  <si>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</si>
  <si>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</si>
  <si>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</si>
  <si>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</si>
  <si>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</si>
  <si>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</si>
  <si>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</si>
  <si>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</si>
  <si>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</si>
  <si>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</si>
  <si>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</si>
  <si>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</si>
  <si>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</si>
  <si>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</si>
  <si>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</si>
  <si>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</si>
  <si>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</si>
  <si>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</si>
  <si>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</si>
  <si>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</si>
  <si>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</si>
  <si>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</si>
  <si>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</si>
  <si>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</si>
  <si>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</si>
  <si>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</si>
  <si>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</si>
  <si>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</si>
  <si>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</si>
  <si>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</si>
  <si>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</si>
  <si>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</si>
  <si>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</si>
  <si>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</si>
  <si>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</si>
  <si>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</si>
  <si>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</si>
  <si>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</si>
  <si>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</si>
  <si>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</si>
  <si>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</si>
  <si>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</si>
  <si>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</si>
  <si>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</si>
  <si>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</si>
  <si>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</si>
  <si>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</si>
  <si>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</si>
  <si>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</si>
  <si>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</si>
  <si>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</si>
  <si>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</si>
  <si>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</si>
  <si>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</si>
  <si>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</si>
  <si>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</si>
  <si>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</si>
  <si>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</si>
  <si>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</si>
  <si>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</si>
  <si>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</si>
  <si>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</si>
  <si>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</si>
  <si>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</si>
  <si>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</si>
  <si>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</si>
  <si>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</si>
  <si>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</si>
  <si>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</si>
  <si>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</si>
  <si>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</si>
  <si>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</si>
  <si>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</si>
  <si>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</si>
  <si>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</si>
  <si>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</si>
  <si>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</si>
  <si>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</si>
  <si>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</si>
  <si>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</si>
  <si>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</si>
  <si>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</si>
  <si>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</si>
  <si>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</si>
  <si>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</si>
  <si>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</si>
  <si>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</si>
  <si>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</si>
  <si>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</si>
  <si>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</si>
  <si>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</si>
  <si>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</si>
  <si>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</si>
  <si>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</si>
  <si>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</si>
  <si>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</si>
  <si>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</si>
  <si>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</si>
  <si>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</si>
  <si>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</si>
  <si>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</si>
  <si>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</si>
  <si>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</si>
  <si>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</si>
  <si>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</si>
  <si>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</si>
  <si>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</si>
  <si>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</si>
  <si>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</si>
  <si>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</si>
  <si>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</si>
  <si>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</si>
  <si>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</si>
  <si>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</si>
  <si>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</si>
  <si>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</si>
  <si>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</si>
  <si>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</si>
  <si>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</si>
  <si>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</si>
  <si>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</si>
  <si>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</si>
  <si>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</si>
  <si>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</si>
  <si>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</si>
  <si>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</si>
  <si>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</si>
  <si>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</si>
  <si>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</si>
  <si>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</si>
  <si>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</si>
  <si>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</si>
  <si>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</si>
  <si>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</si>
  <si>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</si>
  <si>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</si>
  <si>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</si>
  <si>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</si>
  <si>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</si>
  <si>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</si>
  <si>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</si>
  <si>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</si>
  <si>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</si>
  <si>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</si>
  <si>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</si>
  <si>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</si>
  <si>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</si>
  <si>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</si>
  <si>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</si>
  <si>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</si>
  <si>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</si>
  <si>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</si>
  <si>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</si>
  <si>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</si>
  <si>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</si>
  <si>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</si>
  <si>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</si>
  <si>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</si>
  <si>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</si>
  <si>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</si>
  <si>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</si>
  <si>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</si>
  <si>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</si>
  <si>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</si>
  <si>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</si>
  <si>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</si>
  <si>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</si>
  <si>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</si>
  <si>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</si>
  <si>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</si>
  <si>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</si>
  <si>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</si>
  <si>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</si>
  <si>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</si>
  <si>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</si>
  <si>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</si>
  <si>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</si>
  <si>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</si>
  <si>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</si>
  <si>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</si>
  <si>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</si>
  <si>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</si>
  <si>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</si>
  <si>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</si>
  <si>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</si>
  <si>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</si>
  <si>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</si>
  <si>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</si>
  <si>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</si>
  <si>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</si>
  <si>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</si>
  <si>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</si>
  <si>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</si>
  <si>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</si>
  <si>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</si>
  <si>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</si>
  <si>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</si>
  <si>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</si>
  <si>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</si>
  <si>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</si>
  <si>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</si>
  <si>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</si>
  <si>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</si>
  <si>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</si>
  <si>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</si>
  <si>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</si>
  <si>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</si>
  <si>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</si>
  <si>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</si>
  <si>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</si>
  <si>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</si>
  <si>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</si>
  <si>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</si>
  <si>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</si>
  <si>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</si>
  <si>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</si>
  <si>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</si>
  <si>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</si>
  <si>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</si>
  <si>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</si>
  <si>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</si>
  <si>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</si>
  <si>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</si>
  <si>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</si>
  <si>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</si>
  <si>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</si>
  <si>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</si>
  <si>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</si>
  <si>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</si>
  <si>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</si>
  <si>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</si>
  <si>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</si>
  <si>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</si>
  <si>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</si>
  <si>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</si>
  <si>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</si>
  <si>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</si>
  <si>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</si>
  <si>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</si>
  <si>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</si>
  <si>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</si>
  <si>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</si>
  <si>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</si>
  <si>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</si>
  <si>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</si>
  <si>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</si>
  <si>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</si>
  <si>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</si>
  <si>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</si>
  <si>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</si>
  <si>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</si>
  <si>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</si>
  <si>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</si>
  <si>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</si>
  <si>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</si>
  <si>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</si>
  <si>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</si>
  <si>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</si>
  <si>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</si>
  <si>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</si>
  <si>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</si>
  <si>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</si>
  <si>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</si>
  <si>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</si>
  <si>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</si>
  <si>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</si>
  <si>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</si>
  <si>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</si>
  <si>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</si>
  <si>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</si>
  <si>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</si>
  <si>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</si>
  <si>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</si>
  <si>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</si>
  <si>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</si>
  <si>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</si>
  <si>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</si>
  <si>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</si>
  <si>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</si>
  <si>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</si>
  <si>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</si>
  <si>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</si>
  <si>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</si>
  <si>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</si>
  <si>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</si>
  <si>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</si>
  <si>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</si>
  <si>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</si>
  <si>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</si>
  <si>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</si>
  <si>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</si>
  <si>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</si>
  <si>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</si>
  <si>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</si>
  <si>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</si>
  <si>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</si>
  <si>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</si>
  <si>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</si>
  <si>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</si>
  <si>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</si>
  <si>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</si>
  <si>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</si>
  <si>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</si>
  <si>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</si>
  <si>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</si>
  <si>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</si>
  <si>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</si>
  <si>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</si>
  <si>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</si>
  <si>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</si>
  <si>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</si>
  <si>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</si>
  <si>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</si>
  <si>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</si>
  <si>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</si>
  <si>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</si>
  <si>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</si>
  <si>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</si>
  <si>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</si>
  <si>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</si>
  <si>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</si>
  <si>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</si>
  <si>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</si>
  <si>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</si>
  <si>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</si>
  <si>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</si>
  <si>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</si>
  <si>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</si>
  <si>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</si>
  <si>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</si>
  <si>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</si>
  <si>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</si>
  <si>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</si>
  <si>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</si>
  <si>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</si>
  <si>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</si>
  <si>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</si>
  <si>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</si>
  <si>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</si>
  <si>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</si>
  <si>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</si>
  <si>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</si>
  <si>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</si>
  <si>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</si>
  <si>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</si>
  <si>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</si>
  <si>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</si>
  <si>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</si>
  <si>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</si>
  <si>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</si>
  <si>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</si>
  <si>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</si>
  <si>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</si>
  <si>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</si>
  <si>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</si>
  <si>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</si>
  <si>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</si>
  <si>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</si>
  <si>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</si>
  <si>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</si>
  <si>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</si>
  <si>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</si>
  <si>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</si>
  <si>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</si>
  <si>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</si>
  <si>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</si>
  <si>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</si>
  <si>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</si>
  <si>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</si>
  <si>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</si>
  <si>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</si>
  <si>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</si>
  <si>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</si>
  <si>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</si>
  <si>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</si>
  <si>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</si>
  <si>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</si>
  <si>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</si>
  <si>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</si>
  <si>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</si>
  <si>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</si>
  <si>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</si>
  <si>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</si>
  <si>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</si>
  <si>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</si>
  <si>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</si>
  <si>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</si>
  <si>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</si>
  <si>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</si>
  <si>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</si>
  <si>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</si>
  <si>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</si>
  <si>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</si>
  <si>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</si>
  <si>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</si>
  <si>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</si>
  <si>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</si>
  <si>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</si>
  <si>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</si>
  <si>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</si>
  <si>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</si>
  <si>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</si>
  <si>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</si>
  <si>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</si>
  <si>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</si>
  <si>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</si>
  <si>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</si>
  <si>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</si>
  <si>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</si>
  <si>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</si>
  <si>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</si>
  <si>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</si>
  <si>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</si>
  <si>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</si>
  <si>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</si>
  <si>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</si>
  <si>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</si>
  <si>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</si>
  <si>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</si>
  <si>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</si>
  <si>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</si>
  <si>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</si>
  <si>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</si>
  <si>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</si>
  <si>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</si>
  <si>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</si>
  <si>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</si>
  <si>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</si>
  <si>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</si>
  <si>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</si>
  <si>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</si>
  <si>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</si>
  <si>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</si>
  <si>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</si>
  <si>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</si>
  <si>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</si>
  <si>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</si>
  <si>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</si>
  <si>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</si>
  <si>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</si>
  <si>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</si>
  <si>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</si>
  <si>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</si>
  <si>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</si>
  <si>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</si>
  <si>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</si>
  <si>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</si>
  <si>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</si>
  <si>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</si>
  <si>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</si>
  <si>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</si>
  <si>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</si>
  <si>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</si>
  <si>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</si>
  <si>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</si>
  <si>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</si>
  <si>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</si>
  <si>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</si>
  <si>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</si>
  <si>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</si>
  <si>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</si>
  <si>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</si>
  <si>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</si>
  <si>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</si>
  <si>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</si>
  <si>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</si>
  <si>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</si>
  <si>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</si>
  <si>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</si>
  <si>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</si>
  <si>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</si>
  <si>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</si>
  <si>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</si>
  <si>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</si>
  <si>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</si>
  <si>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</si>
  <si>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</si>
  <si>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</si>
  <si>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</si>
  <si>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</si>
  <si>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</si>
  <si>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</si>
  <si>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</si>
  <si>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</si>
  <si>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</si>
  <si>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</si>
  <si>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</si>
  <si>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</si>
  <si>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</si>
  <si>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</si>
  <si>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</si>
  <si>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</si>
  <si>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</si>
  <si>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</si>
  <si>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</si>
  <si>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</si>
  <si>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</si>
  <si>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</si>
  <si>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</si>
  <si>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</si>
  <si>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</si>
  <si>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</si>
  <si>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</si>
  <si>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</si>
  <si>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</si>
  <si>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</si>
  <si>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</si>
  <si>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</si>
  <si>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</si>
  <si>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</si>
  <si>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</si>
  <si>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</si>
  <si>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</si>
  <si>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</si>
  <si>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</si>
  <si>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</si>
  <si>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</si>
  <si>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</si>
  <si>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</si>
  <si>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</si>
  <si>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</si>
  <si>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</si>
  <si>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</si>
  <si>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</si>
  <si>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</si>
  <si>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</si>
  <si>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</si>
  <si>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</si>
  <si>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</si>
  <si>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</si>
  <si>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</si>
  <si>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</si>
  <si>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</si>
  <si>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</si>
  <si>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</si>
  <si>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</si>
  <si>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</si>
  <si>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</si>
  <si>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</si>
  <si>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</si>
  <si>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</si>
  <si>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</si>
  <si>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</si>
  <si>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</si>
  <si>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</si>
  <si>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</si>
  <si>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</si>
  <si>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</si>
  <si>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</si>
  <si>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</si>
  <si>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</si>
  <si>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</si>
  <si>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</si>
  <si>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</si>
  <si>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</si>
  <si>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</si>
  <si>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</si>
  <si>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</si>
  <si>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</si>
  <si>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</si>
  <si>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</si>
  <si>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</si>
  <si>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</si>
  <si>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</si>
  <si>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</si>
  <si>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</si>
  <si>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</si>
  <si>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</si>
  <si>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</si>
  <si>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</si>
  <si>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</si>
  <si>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</si>
  <si>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</si>
  <si>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</si>
  <si>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</si>
  <si>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</si>
  <si>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</si>
  <si>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</si>
  <si>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</si>
  <si>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</si>
  <si>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</si>
  <si>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</si>
  <si>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</si>
  <si>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</si>
  <si>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</si>
  <si>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</si>
  <si>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</si>
  <si>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</si>
  <si>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</si>
  <si>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</si>
  <si>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</si>
  <si>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</si>
  <si>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</si>
  <si>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</si>
  <si>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</si>
  <si>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</si>
  <si>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</si>
  <si>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</si>
  <si>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</si>
  <si>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</si>
  <si>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</si>
  <si>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</si>
  <si>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</si>
  <si>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</si>
  <si>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</si>
  <si>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</si>
  <si>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</si>
  <si>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</si>
  <si>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</si>
  <si>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</si>
  <si>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</si>
  <si>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</si>
  <si>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</si>
  <si>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</si>
  <si>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</si>
  <si>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</si>
  <si>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</si>
  <si>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</si>
  <si>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</si>
  <si>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</si>
  <si>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</si>
  <si>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</si>
  <si>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</si>
  <si>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</si>
  <si>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</si>
  <si>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</si>
  <si>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</si>
  <si>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</si>
  <si>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</si>
  <si>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</si>
  <si>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</si>
  <si>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</si>
  <si>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</si>
  <si>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</si>
  <si>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</si>
  <si>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</si>
  <si>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</si>
  <si>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</si>
  <si>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</si>
  <si>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</si>
  <si>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</si>
  <si>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</si>
  <si>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</si>
  <si>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</si>
  <si>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</si>
  <si>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</si>
  <si>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</si>
  <si>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</si>
  <si>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</si>
  <si>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</si>
  <si>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</si>
  <si>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</si>
  <si>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</si>
  <si>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</si>
  <si>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</si>
  <si>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</si>
  <si>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</si>
  <si>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</si>
  <si>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</si>
  <si>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</si>
  <si>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</si>
  <si>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</si>
  <si>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</si>
  <si>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</si>
  <si>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</si>
  <si>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</si>
  <si>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</si>
  <si>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</si>
  <si>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</si>
  <si>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</si>
  <si>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</si>
  <si>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</si>
  <si>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</si>
  <si>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</si>
  <si>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</si>
  <si>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</si>
  <si>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</si>
  <si>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</si>
  <si>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</si>
  <si>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</si>
  <si>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</si>
  <si>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</si>
  <si>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</si>
  <si>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</si>
  <si>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</si>
  <si>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</si>
  <si>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</si>
  <si>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</si>
  <si>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</si>
  <si>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</si>
  <si>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</si>
  <si>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</si>
  <si>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</si>
  <si>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</si>
  <si>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</si>
  <si>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</si>
  <si>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</si>
  <si>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</si>
  <si>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</si>
  <si>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</si>
  <si>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</si>
  <si>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</si>
  <si>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</si>
  <si>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</si>
  <si>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</si>
  <si>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</si>
  <si>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</si>
  <si>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</si>
  <si>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</si>
  <si>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</si>
  <si>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</si>
  <si>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</si>
  <si>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</si>
  <si>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</si>
  <si>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</si>
  <si>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</si>
  <si>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</si>
  <si>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</si>
  <si>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</si>
  <si>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</si>
  <si>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</si>
  <si>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</si>
  <si>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</si>
  <si>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</si>
  <si>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</si>
  <si>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</si>
  <si>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</si>
  <si>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</si>
  <si>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</si>
  <si>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</si>
  <si>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</si>
  <si>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</si>
  <si>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</si>
  <si>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</si>
  <si>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</si>
  <si>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</si>
  <si>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</si>
  <si>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</si>
  <si>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</si>
  <si>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</si>
  <si>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</si>
  <si>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</si>
  <si>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</si>
  <si>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</si>
  <si>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</si>
  <si>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</si>
  <si>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</si>
  <si>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</si>
  <si>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</si>
  <si>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</si>
  <si>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</si>
  <si>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</si>
  <si>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</si>
  <si>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</si>
  <si>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</si>
  <si>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</si>
  <si>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</si>
  <si>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</si>
  <si>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</si>
  <si>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</si>
  <si>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</si>
  <si>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</si>
  <si>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</si>
  <si>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</si>
  <si>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</si>
  <si>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</si>
  <si>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</si>
  <si>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</si>
  <si>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</si>
  <si>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</si>
  <si>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</si>
  <si>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</si>
  <si>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</si>
  <si>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</si>
  <si>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</si>
  <si>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</si>
  <si>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</si>
  <si>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</si>
  <si>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</si>
  <si>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</si>
  <si>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</si>
  <si>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</si>
  <si>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</si>
  <si>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</si>
  <si>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</si>
  <si>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</si>
  <si>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</si>
  <si>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</si>
  <si>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</si>
  <si>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</si>
  <si>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</si>
  <si>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</si>
  <si>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</si>
  <si>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</si>
  <si>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</si>
  <si>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</si>
  <si>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</si>
  <si>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</si>
  <si>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</si>
  <si>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</si>
  <si>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</si>
  <si>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</si>
  <si>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</si>
  <si>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</si>
  <si>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</si>
  <si>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</si>
  <si>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</si>
  <si>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</si>
  <si>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</si>
  <si>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</si>
  <si>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</si>
  <si>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</si>
  <si>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</si>
  <si>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</si>
  <si>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</si>
  <si>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</si>
  <si>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</si>
  <si>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</si>
  <si>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</si>
  <si>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</si>
  <si>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</si>
  <si>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</si>
  <si>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</si>
  <si>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</si>
  <si>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</si>
  <si>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</si>
  <si>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</si>
  <si>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</si>
  <si>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</si>
  <si>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</si>
  <si>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</si>
  <si>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</si>
  <si>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</si>
  <si>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</si>
  <si>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</si>
  <si>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</si>
  <si>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</si>
  <si>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</si>
  <si>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</si>
  <si>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</si>
  <si>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</si>
  <si>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</si>
  <si>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</si>
  <si>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</si>
  <si>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</si>
  <si>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</si>
  <si>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</si>
  <si>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</si>
  <si>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</si>
  <si>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</si>
  <si>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</si>
  <si>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</si>
  <si>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</si>
  <si>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</si>
  <si>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</si>
  <si>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</si>
  <si>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</si>
  <si>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</si>
  <si>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</si>
  <si>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</si>
  <si>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</si>
  <si>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</si>
  <si>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</si>
  <si>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</si>
  <si>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</si>
  <si>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</si>
  <si>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</si>
  <si>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</si>
  <si>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</si>
  <si>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</si>
  <si>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</si>
  <si>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</si>
  <si>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</si>
  <si>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</si>
  <si>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</si>
  <si>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</si>
  <si>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</si>
  <si>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</si>
  <si>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</si>
  <si>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</si>
  <si>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</si>
  <si>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</si>
  <si>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</si>
  <si>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</si>
  <si>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</si>
  <si>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</si>
  <si>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</si>
  <si>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</si>
  <si>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</si>
  <si>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</si>
  <si>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</si>
  <si>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</si>
  <si>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</si>
  <si>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</si>
  <si>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</si>
  <si>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</si>
  <si>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</si>
  <si>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</si>
  <si>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</si>
  <si>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</si>
  <si>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</si>
  <si>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</si>
  <si>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</si>
  <si>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</si>
  <si>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</si>
  <si>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</si>
  <si>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</si>
  <si>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</si>
  <si>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</si>
  <si>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</si>
  <si>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</si>
  <si>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</si>
  <si>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</si>
  <si>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</si>
  <si>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</si>
  <si>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</si>
  <si>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</si>
  <si>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</si>
  <si>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</si>
  <si>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</si>
  <si>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</si>
  <si>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</si>
  <si>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</si>
  <si>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</si>
  <si>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</si>
  <si>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</si>
  <si>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</si>
  <si>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</si>
  <si>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</si>
  <si>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</si>
  <si>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</si>
  <si>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</si>
  <si>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</si>
  <si>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</si>
  <si>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</si>
  <si>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</si>
  <si>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</si>
  <si>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</si>
  <si>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</si>
  <si>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</si>
  <si>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</si>
  <si>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</si>
  <si>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</si>
  <si>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</si>
  <si>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</si>
  <si>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</si>
  <si>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</si>
  <si>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</si>
  <si>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</si>
  <si>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</si>
  <si>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</si>
  <si>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</si>
  <si>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</si>
  <si>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</si>
  <si>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</si>
  <si>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</si>
  <si>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</si>
  <si>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</si>
  <si>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</si>
  <si>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</si>
  <si>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</si>
  <si>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</si>
  <si>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</si>
  <si>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</si>
  <si>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</si>
  <si>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</si>
  <si>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</si>
  <si>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</si>
  <si>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</si>
  <si>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</si>
  <si>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</si>
  <si>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</si>
  <si>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</si>
  <si>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</si>
  <si>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</si>
  <si>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</si>
  <si>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</si>
  <si>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</si>
  <si>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</si>
  <si>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</si>
  <si>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</si>
  <si>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</si>
  <si>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</si>
  <si>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</si>
  <si>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</si>
  <si>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</si>
  <si>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</si>
  <si>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</si>
  <si>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</si>
  <si>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</si>
  <si>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</si>
  <si>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</si>
  <si>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</si>
  <si>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</si>
  <si>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</si>
  <si>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</si>
  <si>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</si>
  <si>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</si>
  <si>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</si>
  <si>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</si>
  <si>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</si>
  <si>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</si>
  <si>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</si>
  <si>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</si>
  <si>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</si>
  <si>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</si>
  <si>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</si>
  <si>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</si>
  <si>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</si>
  <si>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</si>
  <si>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</si>
  <si>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</si>
  <si>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</si>
  <si>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</si>
  <si>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</si>
  <si>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</si>
  <si>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</si>
  <si>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</si>
  <si>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</si>
  <si>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</si>
  <si>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</si>
  <si>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</si>
  <si>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</si>
  <si>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</si>
  <si>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</si>
  <si>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</si>
  <si>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</si>
  <si>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</si>
  <si>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</si>
  <si>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</si>
  <si>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</si>
  <si>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</si>
  <si>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</si>
  <si>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</si>
  <si>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</si>
  <si>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</si>
  <si>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</si>
  <si>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</si>
  <si>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</si>
  <si>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</si>
  <si>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</si>
  <si>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</si>
  <si>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</si>
  <si>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</si>
  <si>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</si>
  <si>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</si>
  <si>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</si>
  <si>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</si>
  <si>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</si>
  <si>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</si>
  <si>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</si>
  <si>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</si>
  <si>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</si>
  <si>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</si>
  <si>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</si>
  <si>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</si>
  <si>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</si>
  <si>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</si>
  <si>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</si>
  <si>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</si>
  <si>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</si>
  <si>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</si>
  <si>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</si>
  <si>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</si>
  <si>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</si>
  <si>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</si>
  <si>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</si>
  <si>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</si>
  <si>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</si>
  <si>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</si>
  <si>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</si>
  <si>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</si>
  <si>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</si>
  <si>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</si>
  <si>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</si>
  <si>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</si>
  <si>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</si>
  <si>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</si>
  <si>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</si>
  <si>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</si>
  <si>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</si>
  <si>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</si>
  <si>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</si>
  <si>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</si>
  <si>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</si>
  <si>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</si>
  <si>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</si>
  <si>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</si>
  <si>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</si>
  <si>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</si>
  <si>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</si>
  <si>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</si>
  <si>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</si>
  <si>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</si>
  <si>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</si>
  <si>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</si>
  <si>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</si>
  <si>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</si>
  <si>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</si>
  <si>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</si>
  <si>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</si>
  <si>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</si>
  <si>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</si>
  <si>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</si>
  <si>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</si>
  <si>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</si>
  <si>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</si>
  <si>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</si>
  <si>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</si>
  <si>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</si>
  <si>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</si>
  <si>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</si>
  <si>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</si>
  <si>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</si>
  <si>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</si>
  <si>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</si>
  <si>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</si>
  <si>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</si>
  <si>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</si>
  <si>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</si>
  <si>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</si>
  <si>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</si>
  <si>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</si>
  <si>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</si>
  <si>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</si>
  <si>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</si>
  <si>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</si>
  <si>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</si>
  <si>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</si>
  <si>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</si>
  <si>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</si>
  <si>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</si>
  <si>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</si>
  <si>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</si>
  <si>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</si>
  <si>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</si>
  <si>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</si>
  <si>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</si>
  <si>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</si>
  <si>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</si>
  <si>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</si>
  <si>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</si>
  <si>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</si>
  <si>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</si>
  <si>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</si>
  <si>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</si>
  <si>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</si>
  <si>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</si>
  <si>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</si>
  <si>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</si>
  <si>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</si>
  <si>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</si>
  <si>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</si>
  <si>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</si>
  <si>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</si>
  <si>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</si>
  <si>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</si>
  <si>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</si>
  <si>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</si>
  <si>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</si>
  <si>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</si>
  <si>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</si>
  <si>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</si>
  <si>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</si>
  <si>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</si>
  <si>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</si>
  <si>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</si>
  <si>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</si>
  <si>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</si>
  <si>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</si>
  <si>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</si>
  <si>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</si>
  <si>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</si>
  <si>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</si>
  <si>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</si>
  <si>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</si>
  <si>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</si>
  <si>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</si>
  <si>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</si>
  <si>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</si>
  <si>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</si>
  <si>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</si>
  <si>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</si>
  <si>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</si>
  <si>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</si>
  <si>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</si>
  <si>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</si>
  <si>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</si>
  <si>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</si>
  <si>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</si>
  <si>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</si>
  <si>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</si>
  <si>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</si>
  <si>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</si>
  <si>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</si>
  <si>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</si>
  <si>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</si>
  <si>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</si>
  <si>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</si>
  <si>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</si>
  <si>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</si>
  <si>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</si>
  <si>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</si>
  <si>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</si>
  <si>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</si>
  <si>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</si>
  <si>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</si>
  <si>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</si>
  <si>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</si>
  <si>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</si>
  <si>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</si>
  <si>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</si>
  <si>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</si>
  <si>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</si>
  <si>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</si>
  <si>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</si>
  <si>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</si>
  <si>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</si>
  <si>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</si>
  <si>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</si>
  <si>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</si>
  <si>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</si>
  <si>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</si>
  <si>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</si>
  <si>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</si>
  <si>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</si>
  <si>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</si>
  <si>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</si>
  <si>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</si>
  <si>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</si>
  <si>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</si>
  <si>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</si>
  <si>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</si>
  <si>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</si>
  <si>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</si>
  <si>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</si>
  <si>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</si>
  <si>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</si>
  <si>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</si>
  <si>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</si>
  <si>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</si>
  <si>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</si>
  <si>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</si>
  <si>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</si>
  <si>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</si>
  <si>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</si>
  <si>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</si>
  <si>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</si>
  <si>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</si>
  <si>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</si>
  <si>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</si>
  <si>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</si>
  <si>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</si>
  <si>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</si>
  <si>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</si>
  <si>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</si>
  <si>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</si>
  <si>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</si>
  <si>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</si>
  <si>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</si>
  <si>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</si>
  <si>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</si>
  <si>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</si>
  <si>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</si>
  <si>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</si>
  <si>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</si>
  <si>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</si>
  <si>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</si>
  <si>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</si>
  <si>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</si>
  <si>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</si>
  <si>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</si>
  <si>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</si>
  <si>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</si>
  <si>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</si>
  <si>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</si>
  <si>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</si>
  <si>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</si>
  <si>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</si>
  <si>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</si>
  <si>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</si>
  <si>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</si>
  <si>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</si>
  <si>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</si>
  <si>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</si>
  <si>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</si>
  <si>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</si>
  <si>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</si>
  <si>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</si>
  <si>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</si>
  <si>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</si>
  <si>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</si>
  <si>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</si>
  <si>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</si>
  <si>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</si>
  <si>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</si>
  <si>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</si>
  <si>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</si>
  <si>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</si>
  <si>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</si>
  <si>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</si>
  <si>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</si>
  <si>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</si>
  <si>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</si>
  <si>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</si>
  <si>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</si>
  <si>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</si>
  <si>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</si>
  <si>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</si>
  <si>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</si>
  <si>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</si>
  <si>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</si>
  <si>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</si>
  <si>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</si>
  <si>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</si>
  <si>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</si>
  <si>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</si>
  <si>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</si>
  <si>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</si>
  <si>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</si>
  <si>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</si>
  <si>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</si>
  <si>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</si>
  <si>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</si>
  <si>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</si>
  <si>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</si>
  <si>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</si>
  <si>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</si>
  <si>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</si>
  <si>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</si>
  <si>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</si>
  <si>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</si>
  <si>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</si>
  <si>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</si>
  <si>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</si>
  <si>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</si>
  <si>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</si>
  <si>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</si>
  <si>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</si>
  <si>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</si>
  <si>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</si>
  <si>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</si>
  <si>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</si>
  <si>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</si>
  <si>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</si>
  <si>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</si>
  <si>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</si>
  <si>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</si>
  <si>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</si>
  <si>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</si>
  <si>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</si>
  <si>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</si>
  <si>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</si>
  <si>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</si>
  <si>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</si>
  <si>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</si>
  <si>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</si>
  <si>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</si>
  <si>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</si>
  <si>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</si>
  <si>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</si>
  <si>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</si>
  <si>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</si>
  <si>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</si>
  <si>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</si>
  <si>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</si>
  <si>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</si>
  <si>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</si>
  <si>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</si>
  <si>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</si>
  <si>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</si>
  <si>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</si>
  <si>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</si>
  <si>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</si>
  <si>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</si>
  <si>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</si>
  <si>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</si>
  <si>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</si>
  <si>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</si>
  <si>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</si>
  <si>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</si>
  <si>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</si>
  <si>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</si>
  <si>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</si>
  <si>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</si>
  <si>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</si>
  <si>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</si>
  <si>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</si>
  <si>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</si>
  <si>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</si>
  <si>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</si>
  <si>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</si>
  <si>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</si>
  <si>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</si>
  <si>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</si>
  <si>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</si>
  <si>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</si>
  <si>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</si>
  <si>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</si>
  <si>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</si>
  <si>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</si>
  <si>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</si>
  <si>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</si>
  <si>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</si>
  <si>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</si>
  <si>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</si>
  <si>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</si>
  <si>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</si>
  <si>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</si>
  <si>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</si>
  <si>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</si>
  <si>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</si>
  <si>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</si>
  <si>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</si>
  <si>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</si>
  <si>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</si>
  <si>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</si>
  <si>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</si>
  <si>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</si>
  <si>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</si>
  <si>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</si>
  <si>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</si>
  <si>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</si>
  <si>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</si>
  <si>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</si>
  <si>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</si>
  <si>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</si>
  <si>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</si>
  <si>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</si>
  <si>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</si>
  <si>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</si>
  <si>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</si>
  <si>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</si>
  <si>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</si>
  <si>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</si>
  <si>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</si>
  <si>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</si>
  <si>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</si>
  <si>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</si>
  <si>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</si>
  <si>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</si>
  <si>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</si>
  <si>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</si>
  <si>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</si>
  <si>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</si>
  <si>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</si>
  <si>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</si>
  <si>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</si>
  <si>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</si>
  <si>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</si>
  <si>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</si>
  <si>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</si>
  <si>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</si>
  <si>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</si>
  <si>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</si>
  <si>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</si>
  <si>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</si>
  <si>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</si>
  <si>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</si>
  <si>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</si>
  <si>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</si>
  <si>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</si>
  <si>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</si>
  <si>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</si>
  <si>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</si>
  <si>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</si>
  <si>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</si>
  <si>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</si>
  <si>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</si>
  <si>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</si>
  <si>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</si>
  <si>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</si>
  <si>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</si>
  <si>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</si>
  <si>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</si>
  <si>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</si>
  <si>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</si>
  <si>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</si>
  <si>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</si>
  <si>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</si>
  <si>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</si>
  <si>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</si>
  <si>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</si>
  <si>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</si>
  <si>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</si>
  <si>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</si>
  <si>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</si>
  <si>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</si>
  <si>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</si>
  <si>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</si>
  <si>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</si>
  <si>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</si>
  <si>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</si>
  <si>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</si>
  <si>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</si>
  <si>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</si>
  <si>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</si>
  <si>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</si>
  <si>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</si>
  <si>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</si>
  <si>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</si>
  <si>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</si>
  <si>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</si>
  <si>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</si>
  <si>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</si>
  <si>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</si>
  <si>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</si>
  <si>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</si>
  <si>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</si>
  <si>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</si>
  <si>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</si>
  <si>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</si>
  <si>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</si>
  <si>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</si>
  <si>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</si>
  <si>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</si>
  <si>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</si>
  <si>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</si>
  <si>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</si>
  <si>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</si>
  <si>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</si>
  <si>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</si>
  <si>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</si>
  <si>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</si>
  <si>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</si>
  <si>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</si>
  <si>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</si>
  <si>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</si>
  <si>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</si>
  <si>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</si>
  <si>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</si>
  <si>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</si>
  <si>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</si>
  <si>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</si>
  <si>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</si>
  <si>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</si>
  <si>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</si>
  <si>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</si>
  <si>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</si>
  <si>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</si>
  <si>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</si>
  <si>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</si>
  <si>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</si>
  <si>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</si>
  <si>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</si>
  <si>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</si>
  <si>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</si>
  <si>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</si>
  <si>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</si>
  <si>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</si>
  <si>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</si>
  <si>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</si>
  <si>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</si>
  <si>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</si>
  <si>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</si>
  <si>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</si>
  <si>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</si>
  <si>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</si>
  <si>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</si>
  <si>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</si>
  <si>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</si>
  <si>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</si>
  <si>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</si>
  <si>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</si>
  <si>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</si>
  <si>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</si>
  <si>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</si>
  <si>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</si>
  <si>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</si>
  <si>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</si>
  <si>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</si>
  <si>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</si>
  <si>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</si>
  <si>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</si>
  <si>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</si>
  <si>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</si>
  <si>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</si>
  <si>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</si>
  <si>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</si>
  <si>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</si>
  <si>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</si>
  <si>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</si>
  <si>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</si>
  <si>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</si>
  <si>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</si>
  <si>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</si>
  <si>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</si>
  <si>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</si>
  <si>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</si>
  <si>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</si>
  <si>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</si>
  <si>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</si>
  <si>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</si>
  <si>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</si>
  <si>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</si>
  <si>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</si>
  <si>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</si>
  <si>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</si>
  <si>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</si>
  <si>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</si>
  <si>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</si>
  <si>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</si>
  <si>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</si>
  <si>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</si>
  <si>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</si>
  <si>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</si>
  <si>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</si>
  <si>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</si>
  <si>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</si>
  <si>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</si>
  <si>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</si>
  <si>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</si>
  <si>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</si>
  <si>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</si>
  <si>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</si>
  <si>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</si>
  <si>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</si>
  <si>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</si>
  <si>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</si>
  <si>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</si>
  <si>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</si>
  <si>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</si>
  <si>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</si>
  <si>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</si>
  <si>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</si>
  <si>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</si>
  <si>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</si>
  <si>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</si>
  <si>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</si>
  <si>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</si>
  <si>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</si>
  <si>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</si>
  <si>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</si>
  <si>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</si>
  <si>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</si>
  <si>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</si>
  <si>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</si>
  <si>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</si>
  <si>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</si>
  <si>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</si>
  <si>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</si>
  <si>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</si>
  <si>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</si>
  <si>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</si>
  <si>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</si>
  <si>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</si>
  <si>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</si>
  <si>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</si>
  <si>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</si>
  <si>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</si>
  <si>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</si>
  <si>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</si>
  <si>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</si>
  <si>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</si>
  <si>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</si>
  <si>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</si>
  <si>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</si>
  <si>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</si>
  <si>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</si>
  <si>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</si>
  <si>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</si>
  <si>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</si>
  <si>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</si>
  <si>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</si>
  <si>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</si>
  <si>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</si>
  <si>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</si>
  <si>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</si>
  <si>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</si>
  <si>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</si>
  <si>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</si>
  <si>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</si>
  <si>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</si>
  <si>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</si>
  <si>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</si>
  <si>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</si>
  <si>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</si>
  <si>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</si>
  <si>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</si>
  <si>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</si>
  <si>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</si>
  <si>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</si>
  <si>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</si>
  <si>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</si>
  <si>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</si>
  <si>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</si>
  <si>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</si>
  <si>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</si>
  <si>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</si>
  <si>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</si>
  <si>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</si>
  <si>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</si>
  <si>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</si>
  <si>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</si>
  <si>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</si>
  <si>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</si>
  <si>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</si>
  <si>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</si>
  <si>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</si>
  <si>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</si>
  <si>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</si>
  <si>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</si>
  <si>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</si>
  <si>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</si>
  <si>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</si>
  <si>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</si>
  <si>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</si>
  <si>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</si>
  <si>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</si>
  <si>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</si>
  <si>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</si>
  <si>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</si>
  <si>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</si>
  <si>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</si>
  <si>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</si>
  <si>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</si>
  <si>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</si>
  <si>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</si>
  <si>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</si>
  <si>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</si>
  <si>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</si>
  <si>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</si>
  <si>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</si>
  <si>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</si>
  <si>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</si>
  <si>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</si>
  <si>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</si>
  <si>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</si>
  <si>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</si>
  <si>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</si>
  <si>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</si>
  <si>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</si>
  <si>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</si>
  <si>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</si>
  <si>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</si>
  <si>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</si>
  <si>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</si>
  <si>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</si>
  <si>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</si>
  <si>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</si>
  <si>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</si>
  <si>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</si>
  <si>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</si>
  <si>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</si>
  <si>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</si>
  <si>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</si>
  <si>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</si>
  <si>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</si>
  <si>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</si>
  <si>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</si>
  <si>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</si>
  <si>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</si>
  <si>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</si>
  <si>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</si>
  <si>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</si>
  <si>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</si>
  <si>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</si>
  <si>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</si>
  <si>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</si>
  <si>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</si>
  <si>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</si>
  <si>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</si>
  <si>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</si>
  <si>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</si>
  <si>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</si>
  <si>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</si>
  <si>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</si>
  <si>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</si>
  <si>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</si>
  <si>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</si>
  <si>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</si>
  <si>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</si>
  <si>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</si>
  <si>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</si>
  <si>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</si>
  <si>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</si>
  <si>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</si>
  <si>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</si>
  <si>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</si>
  <si>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</si>
  <si>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</si>
  <si>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</si>
  <si>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</si>
  <si>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</si>
  <si>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</si>
  <si>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</si>
  <si>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</si>
  <si>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</si>
  <si>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</si>
  <si>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</si>
  <si>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</si>
  <si>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</si>
  <si>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</si>
  <si>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</si>
  <si>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</si>
  <si>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</si>
  <si>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</si>
  <si>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</si>
  <si>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</si>
  <si>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</si>
  <si>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</si>
  <si>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</si>
  <si>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</si>
  <si>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</si>
  <si>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</si>
  <si>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</si>
  <si>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</si>
  <si>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</si>
  <si>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</si>
  <si>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</si>
  <si>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</si>
  <si>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</si>
  <si>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</si>
  <si>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</si>
  <si>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</si>
  <si>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</si>
  <si>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</si>
  <si>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</si>
  <si>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</si>
  <si>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</si>
  <si>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</si>
  <si>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</si>
  <si>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</si>
  <si>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</si>
  <si>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</si>
  <si>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</si>
  <si>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</si>
  <si>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</si>
  <si>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</si>
  <si>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</si>
  <si>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</si>
  <si>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</si>
  <si>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</si>
  <si>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</si>
  <si>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</si>
  <si>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</si>
  <si>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</si>
  <si>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</si>
  <si>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</si>
  <si>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</si>
  <si>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</si>
  <si>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</si>
  <si>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</si>
  <si>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</si>
  <si>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</si>
  <si>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</si>
  <si>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</si>
  <si>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</si>
  <si>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</si>
  <si>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</si>
  <si>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</si>
  <si>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</si>
  <si>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</si>
  <si>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</si>
  <si>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</si>
  <si>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</si>
  <si>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</si>
  <si>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</si>
  <si>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</si>
  <si>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</si>
  <si>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</si>
  <si>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</si>
  <si>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</si>
  <si>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</si>
  <si>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</si>
  <si>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</si>
  <si>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</si>
  <si>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</si>
  <si>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</si>
  <si>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</si>
  <si>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</si>
  <si>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</si>
  <si>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</si>
  <si>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</si>
  <si>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</si>
  <si>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</si>
  <si>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</si>
  <si>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</si>
  <si>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</si>
  <si>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</si>
  <si>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</si>
  <si>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</si>
  <si>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</si>
  <si>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</si>
  <si>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</si>
  <si>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</si>
  <si>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</si>
  <si>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</si>
  <si>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</si>
  <si>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</si>
  <si>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</si>
  <si>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</si>
  <si>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</si>
  <si>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</si>
  <si>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</si>
  <si>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</si>
  <si>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</si>
  <si>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</si>
  <si>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</si>
  <si>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</si>
  <si>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</si>
  <si>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</si>
  <si>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</si>
  <si>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</si>
  <si>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</si>
  <si>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</si>
  <si>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</si>
  <si>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</si>
  <si>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</si>
  <si>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</si>
  <si>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</si>
  <si>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</si>
  <si>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</si>
  <si>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</si>
  <si>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</si>
  <si>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</si>
  <si>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</si>
  <si>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</si>
  <si>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</si>
  <si>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</si>
  <si>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</si>
  <si>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</si>
  <si>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</si>
  <si>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</si>
  <si>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</si>
  <si>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</si>
  <si>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</si>
  <si>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</si>
  <si>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</si>
  <si>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</si>
  <si>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</si>
  <si>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</si>
  <si>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</si>
  <si>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</si>
  <si>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</si>
  <si>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</si>
  <si>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</si>
  <si>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</si>
  <si>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</si>
  <si>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</si>
  <si>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</si>
  <si>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</si>
  <si>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</si>
  <si>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</si>
  <si>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</si>
  <si>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</si>
  <si>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</si>
  <si>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</si>
  <si>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</si>
  <si>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</si>
  <si>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</si>
  <si>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</si>
  <si>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</si>
  <si>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</si>
  <si>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</si>
  <si>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</si>
  <si>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</si>
  <si>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</si>
  <si>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</si>
  <si>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</si>
  <si>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</si>
  <si>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</si>
  <si>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</si>
  <si>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</si>
  <si>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</si>
  <si>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</si>
  <si>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</si>
  <si>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</si>
  <si>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</si>
  <si>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</si>
  <si>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</si>
  <si>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</si>
  <si>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</si>
  <si>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</si>
  <si>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</si>
  <si>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</si>
  <si>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</si>
  <si>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</si>
  <si>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</si>
  <si>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</si>
  <si>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</si>
  <si>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</si>
  <si>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</si>
  <si>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</si>
  <si>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</si>
  <si>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</si>
  <si>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</si>
  <si>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</si>
  <si>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</si>
  <si>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</si>
  <si>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</si>
  <si>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</si>
  <si>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</si>
  <si>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</si>
  <si>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</si>
  <si>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</si>
  <si>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</si>
  <si>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</si>
  <si>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</si>
  <si>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</si>
  <si>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</si>
  <si>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</si>
  <si>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</si>
  <si>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</si>
  <si>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</si>
  <si>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</si>
  <si>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</si>
  <si>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</si>
  <si>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</si>
  <si>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</si>
  <si>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</si>
  <si>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</si>
  <si>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</si>
  <si>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</si>
  <si>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</si>
  <si>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</si>
  <si>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</si>
  <si>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</si>
  <si>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</si>
  <si>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</si>
  <si>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</si>
  <si>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</si>
  <si>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</si>
  <si>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</si>
  <si>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</si>
  <si>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</si>
  <si>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</si>
  <si>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</si>
  <si>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</si>
  <si>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</si>
  <si>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</si>
  <si>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</si>
  <si>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</si>
  <si>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</si>
  <si>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</si>
  <si>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</si>
  <si>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</si>
  <si>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</si>
  <si>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</si>
  <si>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</si>
  <si>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</si>
  <si>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</si>
  <si>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</si>
  <si>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</si>
  <si>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</si>
  <si>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</si>
  <si>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</si>
  <si>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</si>
  <si>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</si>
  <si>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</si>
  <si>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</si>
  <si>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</si>
  <si>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</si>
  <si>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</si>
  <si>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</si>
  <si>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</si>
  <si>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</si>
  <si>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</si>
  <si>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</si>
  <si>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</si>
  <si>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</si>
  <si>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</si>
  <si>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</si>
  <si>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</si>
  <si>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</si>
  <si>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</si>
  <si>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</si>
  <si>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</si>
  <si>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</si>
  <si>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</si>
  <si>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</si>
  <si>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</si>
  <si>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</si>
  <si>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</si>
  <si>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</si>
  <si>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</si>
  <si>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</si>
  <si>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</si>
  <si>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</si>
  <si>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</si>
  <si>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</si>
  <si>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</si>
  <si>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</si>
  <si>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</si>
  <si>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</si>
  <si>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</si>
  <si>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</si>
  <si>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</si>
  <si>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</si>
  <si>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</si>
  <si>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</si>
  <si>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</si>
  <si>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</si>
  <si>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</si>
  <si>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</si>
  <si>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</si>
  <si>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</si>
  <si>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</si>
  <si>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</si>
  <si>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</si>
  <si>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</si>
  <si>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</si>
  <si>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</si>
  <si>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</si>
  <si>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</si>
  <si>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</si>
  <si>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</si>
  <si>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</si>
  <si>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</si>
  <si>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</si>
  <si>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</si>
  <si>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</si>
  <si>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</si>
  <si>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</si>
  <si>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</si>
  <si>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</si>
  <si>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</si>
  <si>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</si>
  <si>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</si>
  <si>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</si>
  <si>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</si>
  <si>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</si>
  <si>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</si>
  <si>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</si>
  <si>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</si>
  <si>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</si>
  <si>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</si>
  <si>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</si>
  <si>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</si>
  <si>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</si>
  <si>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</si>
  <si>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</si>
  <si>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</si>
  <si>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</si>
  <si>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</si>
  <si>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</si>
  <si>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</si>
  <si>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</si>
  <si>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</si>
  <si>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</si>
  <si>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</si>
  <si>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</si>
  <si>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</si>
  <si>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</si>
  <si>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</si>
  <si>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</si>
  <si>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</si>
  <si>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</si>
  <si>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</si>
  <si>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</si>
  <si>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</si>
  <si>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</si>
  <si>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</si>
  <si>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</si>
  <si>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</si>
  <si>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</si>
  <si>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</si>
  <si>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</si>
  <si>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</si>
  <si>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</si>
  <si>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</si>
  <si>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</si>
  <si>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</si>
  <si>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</si>
  <si>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</si>
  <si>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</si>
  <si>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</si>
  <si>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</si>
  <si>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</si>
  <si>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</si>
  <si>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</si>
  <si>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</si>
  <si>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</si>
  <si>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</si>
  <si>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</si>
  <si>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</si>
  <si>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</si>
  <si>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</si>
  <si>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</si>
  <si>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</si>
  <si>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</si>
  <si>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</si>
  <si>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</si>
  <si>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</si>
  <si>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</si>
  <si>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</si>
  <si>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</si>
  <si>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</si>
  <si>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</si>
  <si>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</si>
  <si>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</si>
  <si>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</si>
  <si>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</si>
  <si>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</si>
  <si>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</si>
  <si>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</si>
  <si>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</si>
  <si>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</si>
  <si>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</si>
  <si>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</si>
  <si>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</si>
  <si>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</si>
  <si>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</si>
  <si>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</si>
  <si>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</si>
  <si>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</si>
  <si>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</si>
  <si>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</si>
  <si>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</si>
  <si>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</si>
  <si>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</si>
  <si>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</si>
  <si>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</si>
  <si>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</si>
  <si>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</si>
  <si>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</si>
  <si>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</si>
  <si>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</si>
  <si>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</si>
  <si>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</si>
  <si>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</si>
  <si>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</si>
  <si>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</si>
  <si>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</si>
  <si>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</si>
  <si>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</si>
  <si>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</si>
  <si>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</si>
  <si>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</si>
  <si>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</si>
  <si>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</si>
  <si>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</si>
  <si>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</si>
  <si>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</si>
  <si>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</si>
  <si>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</si>
  <si>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</si>
  <si>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</si>
  <si>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</si>
  <si>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</si>
  <si>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</si>
  <si>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</si>
  <si>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</si>
  <si>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</si>
  <si>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</si>
  <si>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</si>
  <si>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</si>
  <si>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</si>
  <si>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</si>
  <si>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</si>
  <si>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</si>
  <si>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</si>
  <si>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</si>
  <si>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</si>
  <si>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</si>
  <si>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</si>
  <si>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</si>
  <si>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</si>
  <si>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</si>
  <si>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</si>
  <si>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</si>
  <si>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</si>
  <si>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</si>
  <si>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</si>
  <si>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</si>
  <si>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</si>
  <si>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</si>
  <si>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</si>
  <si>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</si>
  <si>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</si>
  <si>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</si>
  <si>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</si>
  <si>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</si>
  <si>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</si>
  <si>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</si>
  <si>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</si>
  <si>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</si>
  <si>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</si>
  <si>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</si>
  <si>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</si>
  <si>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</si>
  <si>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</si>
  <si>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</si>
  <si>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</si>
  <si>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</si>
  <si>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</si>
  <si>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</si>
  <si>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</si>
  <si>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</si>
  <si>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</si>
  <si>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</si>
  <si>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</si>
  <si>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</si>
  <si>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</si>
  <si>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</si>
  <si>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</si>
  <si>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</si>
  <si>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</si>
  <si>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</si>
  <si>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</si>
  <si>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</si>
  <si>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</si>
  <si>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</si>
  <si>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</si>
  <si>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</si>
  <si>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</si>
  <si>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</si>
  <si>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</si>
  <si>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</si>
  <si>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</si>
  <si>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</si>
  <si>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</si>
  <si>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</si>
  <si>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</si>
  <si>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</si>
  <si>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</si>
  <si>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</si>
  <si>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</si>
  <si>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</si>
  <si>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</si>
  <si>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</si>
  <si>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</si>
  <si>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</si>
  <si>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</si>
  <si>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</si>
  <si>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</si>
  <si>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</si>
  <si>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</si>
  <si>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</si>
  <si>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</si>
  <si>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</si>
  <si>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</si>
  <si>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</si>
  <si>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</si>
  <si>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</si>
  <si>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</si>
  <si>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</si>
  <si>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</si>
  <si>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</si>
  <si>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</si>
  <si>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</si>
  <si>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</si>
  <si>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</si>
  <si>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</si>
  <si>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</si>
  <si>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</si>
  <si>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</si>
  <si>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</si>
  <si>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</si>
  <si>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</si>
  <si>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</si>
  <si>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</si>
  <si>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</si>
  <si>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</si>
  <si>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</si>
  <si>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</si>
  <si>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</si>
  <si>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</si>
  <si>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</si>
  <si>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</si>
  <si>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</si>
  <si>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</si>
  <si>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</si>
  <si>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</si>
  <si>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</si>
  <si>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</si>
  <si>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</si>
  <si>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</si>
  <si>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</si>
  <si>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</si>
  <si>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</si>
  <si>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</si>
  <si>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</si>
  <si>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</si>
  <si>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</si>
  <si>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</si>
  <si>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</si>
  <si>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</si>
  <si>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</si>
  <si>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</si>
  <si>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</si>
  <si>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</si>
  <si>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</si>
  <si>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</si>
  <si>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</si>
  <si>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</si>
  <si>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</si>
  <si>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</si>
  <si>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</si>
  <si>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</si>
  <si>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</si>
  <si>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</si>
  <si>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</si>
  <si>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</si>
  <si>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</si>
  <si>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</si>
  <si>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</si>
  <si>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</si>
  <si>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</si>
  <si>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</si>
  <si>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</si>
  <si>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</si>
  <si>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</si>
  <si>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</si>
  <si>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</si>
  <si>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</si>
  <si>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</si>
  <si>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</si>
  <si>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</si>
  <si>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</si>
  <si>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</si>
  <si>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</si>
  <si>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</si>
  <si>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</si>
  <si>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</si>
  <si>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</si>
  <si>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</si>
  <si>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</si>
  <si>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</si>
  <si>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</si>
  <si>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</si>
  <si>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</si>
  <si>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</si>
  <si>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</si>
  <si>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</si>
  <si>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</si>
  <si>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</si>
  <si>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</si>
  <si>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</si>
  <si>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</si>
  <si>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</si>
  <si>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</si>
  <si>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</si>
  <si>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</si>
  <si>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</si>
  <si>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</si>
  <si>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</si>
  <si>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</si>
  <si>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</si>
  <si>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</si>
  <si>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</si>
  <si>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</si>
  <si>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</si>
  <si>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</si>
  <si>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</si>
  <si>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</si>
  <si>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</si>
  <si>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</si>
  <si>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</si>
  <si>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</si>
  <si>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</si>
  <si>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</si>
  <si>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</si>
  <si>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</si>
  <si>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</si>
  <si>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</si>
  <si>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</si>
  <si>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</si>
  <si>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</si>
  <si>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</si>
  <si>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</si>
  <si>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</si>
  <si>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</si>
  <si>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</si>
  <si>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</si>
  <si>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</si>
  <si>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</si>
  <si>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</si>
  <si>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</si>
  <si>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</si>
  <si>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</si>
  <si>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</si>
  <si>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</si>
  <si>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</si>
  <si>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</si>
  <si>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</si>
  <si>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</si>
  <si>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</si>
  <si>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</si>
  <si>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</si>
  <si>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</si>
  <si>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</si>
  <si>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</si>
  <si>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</si>
  <si>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</si>
  <si>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</si>
  <si>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</si>
  <si>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</si>
  <si>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</si>
  <si>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</si>
  <si>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</si>
  <si>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</si>
  <si>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</si>
  <si>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</si>
  <si>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</si>
  <si>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</si>
  <si>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</si>
  <si>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</si>
  <si>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</si>
  <si>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</si>
  <si>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</si>
  <si>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</si>
  <si>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</si>
  <si>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</si>
  <si>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</si>
  <si>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</si>
  <si>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</si>
  <si>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</si>
  <si>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</si>
  <si>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</si>
  <si>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</si>
  <si>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</si>
  <si>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</si>
  <si>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</si>
  <si>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</si>
  <si>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</si>
  <si>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</si>
  <si>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</si>
  <si>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</si>
  <si>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</si>
  <si>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</si>
  <si>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</si>
  <si>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</si>
  <si>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</si>
  <si>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</si>
  <si>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</si>
  <si>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</si>
  <si>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</si>
  <si>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</si>
  <si>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</si>
  <si>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</si>
  <si>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</si>
  <si>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</si>
  <si>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</si>
  <si>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</si>
  <si>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</si>
  <si>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</si>
  <si>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</si>
  <si>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</si>
  <si>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</si>
  <si>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</si>
  <si>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</si>
  <si>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</si>
  <si>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</si>
  <si>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</si>
  <si>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</si>
  <si>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</si>
  <si>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</si>
  <si>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</si>
  <si>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</si>
  <si>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</si>
  <si>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</si>
  <si>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</si>
  <si>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</si>
  <si>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</si>
  <si>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</si>
  <si>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</si>
  <si>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</si>
  <si>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</si>
  <si>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</si>
  <si>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</si>
  <si>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</si>
  <si>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</si>
  <si>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</si>
  <si>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</si>
  <si>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</si>
  <si>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</si>
  <si>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</si>
  <si>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</si>
  <si>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</si>
  <si>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</si>
  <si>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</si>
  <si>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</si>
  <si>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</si>
  <si>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</si>
  <si>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</si>
  <si>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</si>
  <si>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</si>
  <si>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</si>
  <si>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</si>
  <si>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</si>
  <si>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</si>
  <si>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</si>
  <si>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</si>
  <si>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</si>
  <si>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</si>
  <si>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</si>
  <si>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</si>
  <si>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</si>
  <si>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</si>
  <si>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</si>
  <si>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</si>
  <si>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</si>
  <si>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</si>
  <si>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</si>
  <si>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</si>
  <si>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</si>
  <si>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</si>
  <si>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</si>
  <si>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</si>
  <si>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</si>
  <si>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</si>
  <si>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</si>
  <si>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</si>
  <si>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</si>
  <si>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</si>
  <si>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</si>
  <si>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</si>
  <si>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</si>
  <si>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</si>
  <si>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</si>
  <si>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</si>
  <si>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</si>
  <si>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</si>
  <si>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</si>
  <si>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</si>
  <si>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</si>
  <si>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</si>
  <si>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</si>
  <si>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</si>
  <si>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</si>
  <si>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</si>
  <si>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</si>
  <si>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</si>
  <si>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</si>
  <si>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</si>
  <si>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</si>
  <si>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</si>
  <si>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</si>
  <si>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</si>
  <si>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</si>
  <si>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</si>
  <si>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</si>
  <si>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</si>
  <si>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</si>
  <si>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</si>
  <si>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</si>
  <si>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</si>
  <si>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</si>
  <si>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</si>
  <si>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</si>
  <si>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</si>
  <si>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</si>
  <si>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</si>
  <si>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</si>
  <si>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</si>
  <si>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</si>
  <si>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</si>
  <si>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</si>
  <si>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</si>
  <si>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</si>
  <si>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</si>
  <si>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</si>
  <si>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</si>
  <si>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</si>
  <si>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</si>
  <si>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</si>
  <si>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</si>
  <si>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</si>
  <si>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</si>
  <si>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</si>
  <si>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</si>
  <si>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</si>
  <si>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</si>
  <si>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</si>
  <si>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</si>
  <si>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</si>
  <si>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</si>
  <si>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</si>
  <si>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</si>
  <si>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</si>
  <si>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</si>
  <si>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</si>
  <si>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</si>
  <si>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</si>
  <si>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</si>
  <si>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</si>
  <si>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</si>
  <si>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</si>
  <si>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</si>
  <si>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</si>
  <si>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</si>
  <si>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</si>
  <si>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</si>
  <si>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</si>
  <si>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</si>
  <si>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</si>
  <si>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</si>
  <si>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</si>
  <si>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</si>
  <si>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</si>
  <si>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</si>
  <si>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</si>
  <si>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</si>
  <si>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</si>
  <si>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</si>
  <si>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</si>
  <si>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</si>
  <si>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</si>
  <si>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</si>
  <si>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</si>
  <si>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</si>
  <si>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</si>
  <si>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</si>
  <si>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</si>
  <si>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</si>
  <si>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</si>
  <si>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</si>
  <si>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</si>
  <si>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</si>
  <si>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</si>
  <si>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</si>
  <si>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</si>
  <si>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</si>
  <si>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</si>
  <si>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</si>
  <si>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</si>
  <si>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</si>
  <si>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</si>
  <si>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</si>
  <si>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</si>
  <si>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</si>
  <si>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</si>
  <si>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</si>
  <si>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</si>
  <si>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</si>
  <si>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</si>
  <si>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</si>
  <si>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</si>
  <si>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</si>
  <si>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</si>
  <si>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</si>
  <si>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</si>
  <si>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</si>
  <si>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</si>
  <si>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</si>
  <si>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</si>
  <si>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</si>
  <si>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</si>
  <si>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</si>
  <si>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</si>
  <si>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</si>
  <si>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</si>
  <si>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</si>
  <si>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</si>
  <si>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</si>
  <si>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</si>
  <si>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</si>
  <si>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</si>
  <si>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</si>
  <si>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</si>
  <si>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</si>
  <si>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</si>
  <si>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</si>
  <si>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</si>
  <si>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</si>
  <si>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</si>
  <si>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</si>
  <si>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</si>
  <si>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</si>
  <si>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</si>
  <si>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</si>
  <si>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</si>
  <si>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</si>
  <si>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</si>
  <si>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</si>
  <si>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</si>
  <si>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</si>
  <si>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</si>
  <si>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</si>
  <si>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</si>
  <si>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</si>
  <si>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</si>
  <si>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</si>
  <si>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</si>
  <si>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</si>
  <si>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</si>
  <si>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</si>
  <si>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</si>
  <si>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</si>
  <si>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</si>
  <si>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</si>
  <si>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</si>
  <si>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</si>
  <si>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</si>
  <si>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</si>
  <si>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</si>
  <si>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</si>
  <si>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</si>
  <si>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</si>
  <si>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</si>
  <si>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</si>
  <si>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</si>
  <si>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</si>
  <si>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</si>
  <si>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</si>
  <si>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</si>
  <si>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</si>
  <si>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</si>
  <si>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</si>
  <si>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</si>
  <si>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</si>
  <si>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</si>
  <si>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</si>
  <si>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</si>
  <si>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</si>
  <si>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</si>
  <si>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</si>
  <si>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</si>
  <si>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</si>
  <si>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</si>
  <si>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</si>
  <si>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</si>
  <si>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</si>
  <si>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</si>
  <si>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</si>
  <si>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</si>
  <si>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</si>
  <si>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</si>
  <si>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</si>
  <si>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</si>
  <si>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</si>
  <si>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</si>
  <si>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</si>
  <si>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</si>
  <si>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</si>
  <si>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</si>
  <si>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</si>
  <si>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</si>
  <si>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</si>
  <si>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</si>
  <si>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</si>
  <si>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</si>
  <si>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</si>
  <si>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</si>
  <si>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</si>
  <si>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</si>
  <si>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</si>
  <si>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</si>
  <si>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</si>
  <si>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</si>
  <si>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</si>
  <si>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</si>
  <si>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</si>
  <si>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</si>
  <si>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</si>
  <si>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</si>
  <si>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</si>
  <si>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</si>
  <si>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</si>
  <si>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</si>
  <si>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</si>
  <si>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</si>
  <si>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</si>
  <si>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</si>
  <si>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</si>
  <si>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</si>
  <si>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</si>
  <si>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</si>
  <si>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</si>
  <si>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</si>
  <si>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</si>
  <si>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</si>
  <si>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</si>
  <si>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</si>
  <si>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</si>
  <si>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</si>
  <si>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</si>
  <si>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</si>
  <si>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</si>
  <si>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</si>
  <si>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</si>
  <si>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</si>
  <si>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</si>
  <si>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</si>
  <si>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</si>
  <si>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</si>
  <si>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</si>
  <si>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</si>
  <si>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</si>
  <si>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</si>
  <si>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</si>
  <si>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</si>
  <si>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</si>
  <si>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</si>
  <si>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</si>
  <si>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</si>
  <si>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</si>
  <si>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</si>
  <si>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</si>
  <si>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</si>
  <si>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</si>
  <si>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</si>
  <si>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</si>
  <si>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</si>
  <si>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</si>
  <si>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</si>
  <si>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</si>
  <si>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</si>
  <si>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</si>
  <si>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</si>
  <si>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</si>
  <si>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</si>
  <si>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</si>
  <si>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</si>
  <si>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</si>
  <si>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</si>
  <si>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</si>
  <si>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</si>
  <si>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</si>
  <si>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</si>
  <si>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</si>
  <si>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</si>
  <si>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</si>
  <si>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</si>
  <si>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</si>
  <si>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</si>
  <si>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</si>
  <si>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</si>
  <si>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</si>
  <si>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</si>
  <si>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</si>
  <si>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</si>
  <si>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</si>
  <si>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</si>
  <si>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</si>
  <si>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</si>
  <si>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</si>
  <si>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</si>
  <si>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</si>
  <si>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</si>
  <si>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</si>
  <si>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</si>
  <si>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</si>
  <si>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</si>
  <si>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</si>
  <si>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</si>
  <si>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</si>
  <si>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</si>
  <si>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</si>
  <si>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</si>
  <si>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</si>
  <si>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</si>
  <si>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</si>
  <si>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</si>
  <si>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</si>
  <si>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</si>
  <si>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</si>
  <si>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</si>
  <si>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</si>
  <si>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</si>
  <si>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</si>
  <si>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</si>
  <si>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</si>
  <si>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</si>
  <si>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</si>
  <si>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</si>
  <si>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</si>
  <si>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</si>
  <si>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</si>
  <si>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</si>
  <si>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</si>
  <si>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</si>
  <si>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</si>
  <si>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</si>
  <si>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</si>
  <si>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</si>
  <si>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</si>
  <si>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</si>
  <si>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</si>
  <si>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</si>
  <si>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</si>
  <si>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</si>
  <si>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</si>
  <si>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</si>
  <si>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</si>
  <si>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</si>
  <si>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</si>
  <si>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</si>
  <si>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</si>
  <si>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</si>
  <si>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</si>
  <si>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</si>
  <si>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</si>
  <si>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</si>
  <si>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</si>
  <si>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</si>
  <si>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</si>
  <si>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</si>
  <si>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</si>
  <si>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</si>
  <si>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</si>
  <si>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</si>
  <si>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</si>
  <si>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</si>
  <si>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</si>
  <si>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</si>
  <si>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</si>
  <si>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</si>
  <si>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</si>
  <si>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</si>
  <si>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</si>
  <si>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</si>
  <si>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</si>
  <si>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</si>
  <si>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</si>
  <si>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</si>
  <si>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</si>
  <si>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</si>
  <si>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</si>
  <si>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</si>
  <si>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</si>
  <si>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</si>
  <si>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</si>
  <si>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</si>
  <si>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</si>
  <si>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</si>
  <si>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</si>
  <si>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</si>
  <si>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</si>
  <si>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</si>
  <si>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</si>
  <si>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</si>
  <si>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</si>
  <si>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</si>
  <si>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</si>
  <si>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</si>
  <si>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</si>
  <si>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</si>
  <si>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</si>
  <si>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</si>
  <si>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</si>
  <si>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</si>
  <si>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</si>
  <si>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</si>
  <si>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</si>
  <si>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</si>
  <si>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</si>
  <si>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</si>
  <si>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</si>
  <si>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</si>
  <si>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</si>
  <si>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</si>
  <si>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</si>
  <si>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</si>
  <si>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</si>
  <si>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</si>
  <si>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</si>
  <si>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</si>
  <si>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</si>
  <si>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</si>
  <si>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</si>
  <si>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</si>
  <si>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</si>
  <si>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</si>
  <si>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</si>
  <si>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</si>
  <si>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</si>
  <si>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</si>
  <si>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</si>
  <si>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</si>
  <si>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</si>
  <si>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</si>
  <si>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</si>
  <si>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</si>
  <si>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</si>
  <si>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</si>
  <si>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</si>
  <si>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</si>
  <si>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</si>
  <si>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</si>
  <si>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</si>
  <si>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</si>
  <si>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</si>
  <si>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</si>
  <si>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</si>
  <si>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</si>
  <si>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</si>
  <si>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</si>
  <si>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</si>
  <si>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</si>
  <si>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</si>
  <si>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</si>
  <si>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</si>
  <si>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</si>
  <si>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</si>
  <si>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</si>
  <si>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</si>
  <si>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</si>
  <si>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</si>
  <si>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</si>
  <si>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</si>
  <si>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</si>
  <si>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</si>
  <si>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</si>
  <si>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</si>
  <si>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</si>
  <si>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</si>
  <si>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</si>
  <si>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</si>
  <si>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</si>
  <si>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</si>
  <si>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</si>
  <si>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</si>
  <si>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</si>
  <si>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</si>
  <si>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</si>
  <si>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</si>
  <si>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</si>
  <si>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</si>
  <si>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</si>
  <si>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</si>
  <si>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</si>
  <si>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</si>
  <si>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</si>
  <si>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</si>
  <si>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</si>
  <si>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</si>
  <si>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</si>
  <si>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</si>
  <si>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</si>
  <si>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</si>
  <si>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</si>
  <si>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</si>
  <si>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</si>
  <si>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</si>
  <si>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</si>
  <si>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</si>
  <si>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</si>
  <si>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</si>
  <si>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</si>
  <si>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</si>
  <si>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</si>
  <si>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</si>
  <si>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</si>
  <si>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</si>
  <si>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</si>
  <si>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</si>
  <si>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</si>
  <si>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</si>
  <si>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</si>
  <si>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</si>
  <si>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</si>
  <si>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</si>
  <si>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</si>
  <si>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</si>
  <si>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</si>
  <si>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</si>
  <si>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</si>
  <si>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</si>
  <si>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</si>
  <si>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</si>
  <si>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</si>
  <si>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</si>
  <si>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</si>
  <si>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</si>
  <si>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</si>
  <si>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</si>
  <si>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</si>
  <si>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</si>
  <si>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</si>
  <si>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</si>
  <si>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</si>
  <si>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</si>
  <si>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</si>
  <si>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</si>
  <si>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</si>
  <si>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</si>
  <si>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</si>
  <si>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</si>
  <si>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</si>
  <si>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</si>
  <si>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</si>
  <si>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</si>
  <si>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</si>
  <si>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</si>
  <si>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</si>
  <si>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</si>
  <si>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</si>
  <si>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</si>
  <si>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</si>
  <si>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</si>
  <si>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</si>
  <si>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</si>
  <si>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</si>
  <si>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</si>
  <si>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</si>
  <si>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</si>
  <si>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</si>
  <si>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</si>
  <si>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</si>
  <si>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</si>
  <si>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</si>
  <si>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</si>
  <si>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</si>
  <si>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</si>
  <si>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</si>
  <si>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</si>
  <si>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</si>
  <si>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</si>
  <si>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</si>
  <si>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</si>
  <si>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</si>
  <si>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</si>
  <si>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</si>
  <si>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</si>
  <si>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</si>
  <si>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</si>
  <si>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</si>
  <si>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</si>
  <si>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</si>
  <si>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</si>
  <si>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</si>
  <si>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</si>
  <si>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</si>
  <si>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</si>
  <si>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</si>
  <si>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</si>
  <si>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</si>
  <si>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</si>
  <si>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</si>
  <si>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</si>
  <si>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</si>
  <si>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</si>
  <si>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</si>
  <si>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</si>
  <si>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</si>
  <si>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</si>
  <si>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</si>
  <si>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</si>
  <si>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</si>
  <si>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</si>
  <si>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</si>
  <si>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</si>
  <si>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</si>
  <si>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</si>
  <si>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</si>
  <si>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</si>
  <si>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</si>
  <si>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</si>
  <si>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</si>
  <si>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</si>
  <si>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</si>
  <si>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</si>
  <si>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</si>
  <si>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</si>
  <si>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</si>
  <si>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</si>
  <si>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</si>
  <si>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</si>
  <si>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</si>
  <si>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</si>
  <si>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</si>
  <si>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</si>
  <si>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</si>
  <si>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</si>
  <si>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</si>
  <si>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</si>
  <si>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</si>
  <si>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</si>
  <si>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</si>
  <si>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</si>
  <si>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</si>
  <si>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</si>
  <si>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</si>
  <si>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</si>
  <si>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</si>
  <si>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</si>
  <si>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</si>
  <si>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</si>
  <si>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</si>
  <si>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</si>
  <si>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</si>
  <si>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</si>
  <si>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</si>
  <si>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</si>
  <si>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</si>
  <si>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</si>
  <si>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</si>
  <si>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</si>
  <si>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</si>
  <si>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</si>
  <si>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</si>
  <si>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</si>
  <si>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</si>
  <si>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</si>
  <si>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</si>
  <si>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</si>
  <si>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</si>
  <si>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</si>
  <si>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</si>
  <si>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</si>
  <si>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</si>
  <si>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</si>
  <si>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</si>
  <si>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</si>
  <si>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</si>
  <si>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</si>
  <si>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</si>
  <si>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</si>
  <si>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</si>
  <si>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</si>
  <si>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</si>
  <si>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</si>
  <si>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</si>
  <si>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</si>
  <si>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</si>
  <si>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</si>
  <si>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</si>
  <si>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</si>
  <si>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</si>
  <si>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</si>
  <si>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</si>
  <si>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</si>
  <si>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</si>
  <si>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</si>
  <si>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</si>
  <si>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</si>
  <si>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</si>
  <si>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</si>
  <si>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</si>
  <si>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</si>
  <si>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</si>
  <si>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</si>
  <si>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</si>
  <si>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</si>
  <si>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</si>
  <si>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</si>
  <si>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</si>
  <si>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</si>
  <si>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</si>
  <si>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</si>
  <si>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</si>
  <si>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</si>
  <si>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</si>
  <si>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</si>
  <si>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</si>
  <si>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</si>
  <si>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</si>
  <si>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</si>
  <si>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</si>
  <si>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</si>
  <si>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</si>
  <si>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</si>
  <si>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</si>
  <si>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</si>
  <si>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</si>
  <si>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</si>
  <si>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</si>
  <si>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</si>
  <si>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</si>
  <si>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</si>
  <si>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</si>
  <si>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</si>
  <si>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</si>
  <si>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</si>
  <si>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</si>
  <si>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</si>
  <si>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</si>
  <si>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</si>
  <si>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</si>
  <si>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</si>
  <si>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</si>
  <si>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</si>
  <si>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</si>
  <si>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</si>
  <si>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</si>
  <si>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</si>
  <si>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</si>
  <si>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</si>
  <si>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</si>
  <si>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</si>
  <si>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</si>
  <si>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</si>
  <si>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</si>
  <si>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</si>
  <si>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</si>
  <si>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</si>
  <si>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</si>
  <si>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</si>
  <si>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</si>
  <si>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</si>
  <si>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</si>
  <si>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</si>
  <si>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</si>
  <si>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</si>
  <si>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</si>
  <si>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</si>
  <si>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</si>
  <si>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</si>
  <si>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</si>
  <si>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</si>
  <si>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</si>
  <si>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</si>
  <si>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</si>
  <si>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</si>
  <si>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</si>
  <si>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</si>
  <si>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</si>
  <si>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</si>
  <si>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</si>
  <si>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</si>
  <si>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</si>
  <si>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</si>
  <si>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</si>
  <si>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</si>
  <si>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</si>
  <si>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</si>
  <si>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</si>
  <si>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</si>
  <si>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</si>
  <si>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</si>
  <si>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</si>
  <si>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</si>
  <si>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</si>
  <si>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</si>
  <si>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</si>
  <si>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</si>
  <si>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</si>
  <si>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</si>
  <si>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</si>
  <si>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</si>
  <si>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</si>
  <si>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</si>
  <si>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</si>
  <si>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</si>
  <si>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</si>
  <si>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</si>
  <si>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</si>
  <si>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</si>
  <si>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</si>
  <si>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</si>
  <si>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</si>
  <si>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</si>
  <si>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</si>
  <si>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</si>
  <si>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</si>
  <si>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</si>
  <si>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</si>
  <si>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</si>
  <si>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</si>
  <si>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</si>
  <si>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</si>
  <si>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</si>
  <si>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</si>
  <si>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</si>
  <si>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</si>
  <si>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</si>
  <si>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</si>
  <si>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</si>
  <si>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</si>
  <si>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</si>
  <si>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</si>
  <si>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</si>
  <si>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</si>
  <si>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</si>
  <si>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</si>
  <si>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</si>
  <si>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</si>
  <si>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</si>
  <si>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</si>
  <si>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</si>
  <si>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</si>
  <si>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</si>
  <si>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</si>
  <si>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</si>
  <si>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</si>
  <si>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</si>
  <si>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</si>
  <si>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</si>
  <si>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</si>
  <si>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</si>
  <si>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</si>
  <si>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</si>
  <si>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</si>
  <si>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</si>
  <si>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</si>
  <si>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</si>
  <si>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</si>
  <si>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</si>
  <si>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</si>
  <si>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</si>
  <si>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</si>
  <si>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</si>
  <si>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</si>
  <si>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</si>
  <si>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</si>
  <si>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</si>
  <si>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</si>
  <si>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</si>
  <si>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</si>
  <si>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</si>
  <si>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</si>
  <si>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</si>
  <si>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</si>
  <si>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</si>
  <si>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</si>
  <si>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</si>
  <si>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</si>
  <si>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</si>
  <si>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</si>
  <si>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</si>
  <si>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</si>
  <si>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</si>
  <si>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</si>
  <si>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</si>
  <si>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</si>
  <si>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</si>
  <si>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</si>
  <si>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</si>
  <si>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</si>
  <si>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</si>
  <si>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</si>
  <si>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</si>
  <si>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</si>
  <si>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</si>
  <si>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</si>
  <si>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</si>
  <si>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</si>
  <si>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</si>
  <si>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</si>
  <si>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</si>
  <si>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</si>
  <si>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</si>
  <si>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</si>
  <si>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</si>
  <si>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</si>
  <si>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</si>
  <si>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</si>
  <si>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</si>
  <si>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</si>
  <si>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</si>
  <si>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</si>
  <si>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</si>
  <si>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</si>
  <si>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</si>
  <si>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</si>
  <si>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</si>
  <si>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</si>
  <si>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</si>
  <si>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</si>
  <si>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</si>
  <si>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</si>
  <si>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</si>
  <si>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</si>
  <si>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</si>
  <si>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</si>
  <si>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</si>
  <si>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</si>
  <si>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</si>
  <si>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</si>
  <si>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</si>
  <si>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</si>
  <si>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</si>
  <si>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</si>
  <si>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</si>
  <si>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</si>
  <si>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</si>
  <si>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</si>
  <si>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</si>
  <si>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</si>
  <si>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</si>
  <si>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</si>
  <si>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</si>
  <si>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</si>
  <si>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</si>
  <si>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</si>
  <si>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</si>
  <si>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</si>
  <si>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</si>
  <si>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</si>
  <si>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</si>
  <si>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</si>
  <si>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</si>
  <si>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</si>
  <si>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</si>
  <si>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</si>
  <si>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</si>
  <si>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</si>
  <si>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</si>
  <si>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</si>
  <si>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</si>
  <si>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</si>
  <si>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</si>
  <si>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</si>
  <si>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</si>
  <si>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</si>
  <si>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</si>
  <si>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</si>
  <si>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</si>
  <si>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</si>
  <si>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</si>
  <si>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</si>
  <si>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</si>
  <si>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</si>
  <si>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</si>
  <si>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</si>
  <si>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</si>
  <si>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</si>
  <si>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</si>
  <si>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</si>
  <si>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</si>
  <si>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</si>
  <si>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</si>
  <si>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</si>
  <si>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</si>
  <si>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</si>
  <si>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</si>
  <si>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</si>
  <si>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</si>
  <si>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</si>
  <si>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</si>
  <si>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</si>
  <si>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</si>
  <si>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</si>
  <si>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</si>
  <si>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</si>
  <si>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</si>
  <si>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</si>
  <si>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</si>
  <si>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</si>
  <si>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</si>
  <si>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</si>
  <si>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</si>
  <si>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</si>
  <si>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</si>
  <si>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</si>
  <si>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</si>
  <si>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</si>
  <si>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</si>
  <si>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</si>
  <si>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</si>
  <si>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</si>
  <si>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</si>
  <si>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</si>
  <si>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</si>
  <si>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</si>
  <si>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</si>
  <si>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</si>
  <si>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</si>
  <si>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</si>
  <si>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</si>
  <si>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</si>
  <si>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</si>
  <si>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</si>
  <si>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</si>
  <si>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</si>
  <si>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</si>
  <si>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</si>
  <si>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</si>
  <si>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</si>
  <si>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</si>
  <si>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</si>
  <si>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</si>
  <si>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</si>
  <si>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</si>
  <si>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</si>
  <si>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</si>
  <si>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</si>
  <si>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</si>
  <si>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</si>
  <si>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</si>
  <si>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</si>
  <si>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</si>
  <si>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</si>
  <si>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</si>
  <si>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</si>
  <si>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</si>
  <si>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</si>
  <si>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</si>
  <si>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</si>
  <si>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</si>
  <si>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</si>
  <si>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</si>
  <si>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</si>
  <si>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</si>
  <si>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</si>
  <si>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</si>
  <si>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</si>
  <si>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</si>
  <si>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</si>
  <si>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</si>
  <si>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</si>
  <si>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</si>
  <si>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</si>
  <si>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</si>
  <si>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</si>
  <si>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</si>
  <si>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</si>
  <si>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</si>
  <si>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</si>
  <si>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</si>
  <si>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</si>
  <si>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</si>
  <si>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</si>
  <si>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</si>
  <si>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</si>
  <si>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</si>
  <si>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</si>
  <si>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</si>
  <si>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</si>
  <si>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</si>
  <si>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</si>
  <si>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</si>
  <si>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</si>
  <si>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</si>
  <si>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</si>
  <si>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</si>
  <si>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</si>
  <si>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</si>
  <si>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</si>
  <si>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</si>
  <si>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</si>
  <si>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</si>
  <si>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</si>
  <si>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</si>
  <si>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</si>
  <si>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</si>
  <si>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</si>
  <si>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</si>
  <si>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</si>
  <si>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</si>
  <si>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</si>
  <si>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</si>
  <si>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</si>
  <si>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</si>
  <si>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</si>
  <si>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</si>
  <si>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</si>
  <si>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</si>
  <si>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</si>
  <si>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</si>
  <si>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</si>
  <si>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</si>
  <si>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</si>
  <si>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</si>
  <si>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</si>
  <si>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</si>
  <si>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</si>
  <si>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</si>
  <si>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</si>
  <si>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</si>
  <si>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</si>
  <si>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</si>
  <si>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</si>
  <si>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</si>
  <si>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</si>
  <si>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</si>
  <si>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</si>
  <si>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</si>
  <si>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</si>
  <si>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</si>
  <si>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</si>
  <si>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</si>
  <si>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</si>
  <si>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</si>
  <si>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</si>
  <si>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</si>
  <si>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</si>
  <si>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</si>
  <si>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</si>
  <si>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</si>
  <si>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</si>
  <si>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</si>
  <si>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</si>
  <si>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</si>
  <si>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</si>
  <si>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</si>
  <si>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</si>
  <si>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</si>
  <si>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</si>
  <si>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</si>
  <si>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</si>
  <si>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</si>
  <si>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</si>
  <si>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</si>
  <si>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</si>
  <si>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</si>
  <si>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</si>
  <si>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</si>
  <si>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</si>
  <si>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</si>
  <si>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</si>
  <si>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</si>
  <si>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</si>
  <si>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</si>
  <si>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</si>
  <si>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</si>
  <si>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</si>
  <si>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</si>
  <si>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</si>
  <si>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</si>
  <si>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</si>
  <si>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</si>
  <si>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</si>
  <si>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</si>
  <si>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</si>
  <si>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</si>
  <si>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</si>
  <si>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</si>
  <si>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</si>
  <si>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</si>
  <si>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</si>
  <si>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</si>
  <si>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</si>
  <si>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</si>
  <si>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</si>
  <si>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</si>
  <si>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</si>
  <si>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</si>
  <si>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</si>
  <si>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</si>
  <si>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</si>
  <si>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</si>
  <si>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</si>
  <si>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</si>
  <si>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</si>
  <si>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</si>
  <si>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</si>
  <si>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</si>
  <si>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</si>
  <si>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</si>
  <si>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</si>
  <si>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</si>
  <si>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</si>
  <si>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</si>
  <si>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</si>
  <si>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</si>
  <si>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</si>
  <si>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</si>
  <si>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</si>
  <si>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</si>
  <si>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</si>
  <si>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</si>
  <si>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</si>
  <si>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</si>
  <si>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</si>
  <si>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</si>
  <si>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</si>
  <si>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</si>
  <si>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</si>
  <si>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</si>
  <si>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</si>
  <si>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</si>
  <si>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</si>
  <si>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</si>
  <si>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</si>
  <si>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</si>
  <si>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</si>
  <si>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</si>
  <si>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</si>
  <si>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</si>
  <si>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</si>
  <si>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</si>
  <si>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</si>
  <si>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</si>
  <si>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</si>
  <si>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</si>
  <si>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</si>
  <si>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</si>
  <si>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</si>
  <si>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</si>
  <si>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</si>
  <si>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</si>
  <si>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</si>
  <si>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</si>
  <si>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</si>
  <si>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</si>
  <si>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</si>
  <si>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</si>
  <si>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</si>
  <si>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</si>
  <si>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</si>
  <si>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</si>
  <si>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</si>
  <si>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</si>
  <si>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</si>
  <si>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</si>
  <si>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</si>
  <si>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</si>
  <si>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</si>
  <si>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</si>
  <si>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</si>
  <si>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</si>
  <si>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</si>
  <si>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</si>
  <si>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</si>
  <si>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</si>
  <si>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</si>
  <si>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</si>
  <si>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</si>
  <si>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</si>
  <si>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</si>
  <si>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</si>
  <si>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</si>
  <si>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</si>
  <si>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</si>
  <si>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</si>
  <si>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</si>
  <si>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</si>
  <si>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</si>
  <si>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</si>
  <si>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</si>
  <si>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</si>
  <si>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</si>
  <si>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</si>
  <si>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</si>
  <si>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</si>
  <si>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</si>
  <si>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</si>
  <si>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</si>
  <si>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</si>
  <si>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</si>
  <si>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</si>
  <si>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</si>
  <si>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</si>
  <si>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</si>
  <si>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</si>
  <si>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</si>
  <si>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</si>
  <si>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</si>
  <si>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</si>
  <si>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</si>
  <si>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</si>
  <si>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</si>
  <si>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</si>
  <si>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</si>
  <si>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</si>
  <si>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</si>
  <si>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</si>
  <si>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</si>
  <si>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</si>
  <si>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</si>
  <si>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</si>
  <si>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</si>
  <si>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</si>
  <si>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</si>
  <si>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</si>
  <si>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</si>
  <si>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</si>
  <si>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</si>
  <si>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</si>
  <si>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</si>
  <si>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</si>
  <si>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</si>
  <si>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</si>
  <si>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</si>
  <si>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</si>
  <si>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</si>
  <si>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</si>
  <si>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</si>
  <si>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</si>
  <si>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</si>
  <si>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</si>
  <si>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</si>
  <si>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</si>
  <si>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</si>
  <si>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</si>
  <si>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</si>
  <si>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</si>
  <si>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</si>
  <si>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</si>
  <si>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</si>
  <si>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</si>
  <si>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</si>
  <si>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</si>
  <si>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</si>
  <si>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</si>
  <si>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</si>
  <si>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</si>
  <si>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</si>
  <si>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</si>
  <si>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</si>
  <si>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</si>
  <si>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</si>
  <si>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</si>
  <si>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</si>
  <si>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</si>
  <si>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</si>
  <si>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</si>
  <si>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</si>
  <si>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</si>
  <si>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</si>
  <si>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</si>
  <si>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</si>
  <si>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</si>
  <si>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</si>
  <si>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</si>
  <si>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</si>
  <si>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</si>
  <si>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</si>
  <si>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</si>
  <si>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</si>
  <si>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</si>
  <si>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</si>
  <si>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</si>
  <si>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</si>
  <si>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</si>
  <si>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</si>
  <si>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</si>
  <si>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</si>
  <si>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</si>
  <si>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</si>
  <si>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</si>
  <si>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</si>
  <si>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</si>
  <si>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</si>
  <si>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</si>
  <si>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</si>
  <si>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</si>
  <si>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</si>
  <si>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</si>
  <si>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</si>
  <si>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</si>
  <si>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</si>
  <si>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</si>
  <si>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</si>
  <si>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</si>
  <si>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</si>
  <si>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</si>
  <si>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</si>
  <si>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</si>
  <si>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</si>
  <si>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</si>
  <si>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</si>
  <si>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</si>
  <si>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</si>
  <si>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</si>
  <si>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</si>
  <si>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</si>
  <si>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</si>
  <si>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</si>
  <si>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</si>
  <si>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</si>
  <si>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</si>
  <si>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</si>
  <si>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</si>
  <si>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</si>
  <si>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</si>
  <si>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</si>
  <si>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</si>
  <si>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</si>
  <si>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</si>
  <si>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</si>
  <si>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</si>
  <si>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</si>
  <si>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</si>
  <si>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</si>
  <si>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</si>
  <si>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</si>
  <si>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</si>
  <si>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</si>
  <si>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</si>
  <si>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</si>
  <si>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</si>
  <si>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</si>
  <si>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</si>
  <si>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</si>
  <si>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</si>
  <si>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</si>
  <si>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</si>
  <si>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</si>
  <si>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</si>
  <si>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</si>
  <si>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</si>
  <si>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</si>
  <si>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</si>
  <si>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</si>
  <si>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</si>
  <si>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</si>
  <si>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</si>
  <si>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</si>
  <si>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</si>
  <si>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</si>
  <si>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</si>
  <si>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</si>
  <si>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</si>
  <si>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</si>
  <si>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</si>
  <si>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</si>
  <si>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</si>
  <si>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</si>
  <si>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</si>
  <si>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</si>
  <si>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</si>
  <si>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</si>
  <si>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</si>
  <si>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</si>
  <si>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</si>
  <si>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</si>
  <si>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</si>
  <si>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</si>
  <si>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</si>
  <si>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</si>
  <si>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</si>
  <si>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</si>
  <si>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</si>
  <si>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</si>
  <si>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</si>
  <si>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</si>
  <si>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</si>
  <si>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</si>
  <si>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</si>
  <si>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</si>
  <si>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</si>
  <si>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</si>
  <si>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</si>
  <si>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</si>
  <si>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</si>
  <si>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</si>
  <si>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</si>
  <si>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</si>
  <si>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</si>
  <si>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</si>
  <si>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</si>
  <si>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</si>
  <si>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</si>
  <si>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</si>
  <si>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</si>
  <si>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</si>
  <si>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</si>
  <si>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</si>
  <si>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</si>
  <si>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</si>
  <si>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</si>
  <si>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</si>
  <si>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</si>
  <si>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</si>
  <si>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</si>
  <si>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</si>
  <si>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</si>
  <si>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</si>
  <si>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</si>
  <si>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</si>
  <si>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</si>
  <si>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</si>
  <si>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</si>
  <si>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</si>
  <si>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</si>
  <si>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</si>
  <si>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</si>
  <si>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</si>
  <si>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</si>
  <si>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</si>
  <si>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</si>
  <si>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</si>
  <si>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</si>
  <si>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</si>
  <si>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</si>
  <si>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</si>
  <si>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</si>
  <si>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</si>
  <si>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</si>
  <si>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</si>
  <si>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</si>
  <si>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</si>
  <si>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</si>
  <si>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</si>
  <si>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</si>
  <si>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</si>
  <si>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</si>
  <si>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</si>
  <si>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</si>
  <si>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</si>
  <si>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</si>
  <si>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</si>
  <si>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</si>
  <si>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</si>
  <si>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</si>
  <si>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</si>
  <si>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</si>
  <si>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</si>
  <si>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</si>
  <si>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</si>
  <si>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</si>
  <si>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</si>
  <si>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</si>
  <si>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</si>
  <si>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</si>
  <si>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</si>
  <si>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</si>
  <si>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</si>
  <si>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</si>
  <si>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</si>
  <si>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</si>
  <si>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</si>
  <si>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</si>
  <si>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</si>
  <si>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</si>
  <si>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</si>
  <si>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</si>
  <si>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</si>
  <si>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</si>
  <si>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</si>
  <si>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</si>
  <si>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</si>
  <si>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</si>
  <si>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</si>
  <si>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</si>
  <si>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</si>
  <si>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</si>
  <si>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</si>
  <si>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</si>
  <si>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</si>
  <si>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</si>
  <si>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</si>
  <si>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</si>
  <si>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</si>
  <si>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</si>
  <si>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</si>
  <si>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</si>
  <si>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</si>
  <si>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</si>
  <si>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</si>
  <si>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</si>
  <si>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</si>
  <si>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</si>
  <si>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</si>
  <si>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</si>
  <si>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</si>
  <si>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</si>
  <si>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</si>
  <si>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</si>
  <si>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</si>
  <si>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</si>
  <si>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</si>
  <si>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</si>
  <si>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</si>
  <si>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</si>
  <si>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</si>
  <si>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</si>
  <si>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</si>
  <si>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</si>
  <si>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</si>
  <si>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</si>
  <si>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</si>
  <si>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</si>
  <si>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</si>
  <si>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</si>
  <si>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</si>
  <si>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</si>
  <si>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</si>
  <si>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</si>
  <si>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</si>
  <si>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</si>
  <si>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</si>
  <si>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</si>
  <si>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</si>
  <si>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</si>
  <si>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</si>
  <si>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</si>
  <si>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</si>
  <si>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</si>
  <si>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</si>
  <si>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</si>
  <si>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</si>
  <si>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</si>
  <si>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</si>
  <si>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</si>
  <si>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</si>
  <si>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</si>
  <si>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</si>
  <si>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</si>
  <si>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</si>
  <si>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</si>
  <si>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</si>
  <si>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</si>
  <si>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</si>
  <si>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</si>
  <si>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</si>
  <si>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</si>
  <si>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</si>
  <si>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</si>
  <si>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</si>
  <si>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</si>
  <si>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</si>
  <si>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</si>
  <si>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</si>
  <si>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</si>
  <si>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</si>
  <si>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</si>
  <si>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</si>
  <si>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</si>
  <si>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</si>
  <si>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</si>
  <si>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</si>
  <si>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</si>
  <si>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</si>
  <si>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</si>
  <si>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</si>
  <si>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</si>
  <si>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</si>
  <si>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</si>
  <si>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</si>
  <si>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</si>
  <si>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</si>
  <si>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</si>
  <si>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</si>
  <si>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</si>
  <si>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</si>
  <si>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</si>
  <si>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</si>
  <si>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</si>
  <si>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</si>
  <si>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</si>
  <si>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</si>
  <si>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</si>
  <si>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</si>
  <si>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</si>
  <si>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</si>
  <si>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</si>
  <si>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</si>
  <si>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</si>
  <si>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</si>
  <si>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</si>
  <si>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</si>
  <si>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</si>
  <si>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</si>
  <si>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</si>
  <si>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</si>
  <si>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</si>
  <si>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</si>
  <si>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</si>
  <si>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</si>
  <si>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</si>
  <si>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</si>
  <si>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</si>
  <si>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</si>
  <si>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</si>
  <si>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</si>
  <si>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</si>
  <si>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</si>
  <si>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</si>
  <si>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</si>
  <si>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</si>
  <si>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</si>
  <si>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</si>
  <si>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</si>
  <si>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</si>
  <si>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</si>
  <si>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</si>
  <si>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</si>
  <si>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</si>
  <si>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</si>
  <si>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</si>
  <si>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</si>
  <si>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</si>
  <si>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</si>
  <si>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</si>
  <si>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</si>
  <si>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</si>
  <si>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</si>
  <si>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</si>
  <si>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</si>
  <si>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</si>
  <si>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</si>
  <si>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</si>
  <si>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</si>
  <si>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</si>
  <si>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</si>
  <si>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</si>
  <si>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</si>
  <si>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</si>
  <si>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</si>
  <si>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</si>
  <si>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</si>
  <si>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</si>
  <si>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</si>
  <si>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</si>
  <si>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</si>
  <si>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</si>
  <si>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</si>
  <si>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</si>
  <si>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</si>
  <si>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</si>
  <si>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</si>
  <si>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</si>
  <si>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</si>
  <si>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</si>
  <si>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</si>
  <si>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</si>
  <si>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</si>
  <si>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</si>
  <si>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</si>
  <si>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</si>
  <si>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</si>
  <si>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</si>
  <si>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</si>
  <si>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</si>
  <si>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</si>
  <si>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</si>
  <si>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</si>
  <si>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</si>
  <si>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</si>
  <si>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</si>
  <si>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</si>
  <si>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</si>
  <si>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</si>
  <si>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</si>
  <si>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</si>
  <si>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</si>
  <si>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</si>
  <si>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</si>
  <si>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</si>
  <si>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</si>
  <si>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</si>
  <si>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</si>
  <si>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</si>
  <si>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</si>
  <si>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</si>
  <si>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</si>
  <si>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</si>
  <si>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</si>
  <si>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</si>
  <si>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</si>
  <si>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</si>
  <si>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</si>
  <si>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</si>
  <si>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</si>
  <si>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</si>
  <si>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</si>
  <si>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</si>
  <si>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</si>
  <si>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</si>
  <si>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</si>
  <si>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</si>
  <si>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</si>
  <si>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</si>
  <si>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</si>
  <si>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</si>
  <si>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</si>
  <si>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</si>
  <si>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</si>
  <si>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</si>
  <si>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</si>
  <si>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</si>
  <si>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</si>
  <si>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</si>
  <si>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</si>
  <si>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</si>
  <si>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</si>
  <si>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</si>
  <si>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</si>
  <si>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</si>
  <si>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</si>
  <si>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</si>
  <si>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</si>
  <si>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</si>
  <si>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</si>
  <si>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</si>
  <si>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</si>
  <si>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</si>
  <si>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</si>
  <si>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</si>
  <si>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</si>
  <si>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</si>
  <si>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</si>
  <si>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</si>
  <si>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</si>
  <si>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</si>
  <si>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</si>
  <si>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</si>
  <si>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</si>
  <si>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</si>
  <si>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</si>
  <si>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</si>
  <si>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</si>
  <si>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</si>
  <si>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</si>
  <si>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</si>
  <si>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</si>
  <si>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</si>
  <si>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</si>
  <si>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</si>
  <si>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</si>
  <si>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</si>
  <si>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</si>
  <si>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</si>
  <si>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</si>
  <si>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</si>
  <si>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</si>
  <si>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</si>
  <si>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</si>
  <si>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</si>
  <si>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</si>
  <si>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</si>
  <si>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</si>
  <si>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</si>
  <si>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</si>
  <si>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</si>
  <si>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</si>
  <si>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</si>
  <si>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</si>
  <si>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</si>
  <si>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</si>
  <si>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</si>
  <si>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</si>
  <si>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</si>
  <si>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</si>
  <si>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</si>
  <si>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</si>
  <si>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</si>
  <si>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</si>
  <si>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</si>
  <si>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</si>
  <si>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</si>
  <si>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</si>
  <si>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</si>
  <si>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</si>
  <si>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</si>
  <si>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</si>
  <si>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</si>
  <si>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</si>
  <si>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</si>
  <si>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</si>
  <si>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</si>
  <si>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</si>
  <si>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</si>
  <si>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</si>
  <si>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</si>
  <si>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</si>
  <si>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</si>
  <si>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</si>
  <si>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</si>
  <si>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</si>
  <si>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</si>
  <si>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</si>
  <si>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</si>
  <si>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</si>
  <si>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</si>
  <si>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</si>
  <si>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</si>
  <si>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</si>
  <si>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</si>
  <si>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</si>
  <si>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</si>
  <si>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</si>
  <si>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</si>
  <si>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</si>
  <si>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</si>
  <si>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</si>
  <si>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</si>
  <si>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</si>
  <si>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</si>
  <si>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</si>
  <si>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</si>
  <si>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</si>
  <si>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</si>
  <si>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</si>
  <si>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</si>
  <si>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</si>
  <si>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</si>
  <si>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</si>
  <si>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</si>
  <si>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</si>
  <si>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</si>
  <si>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</si>
  <si>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</si>
  <si>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</si>
  <si>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</si>
  <si>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</si>
  <si>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</si>
  <si>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</si>
  <si>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</si>
  <si>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</si>
  <si>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</si>
  <si>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</si>
  <si>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</si>
  <si>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</si>
  <si>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</si>
  <si>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</si>
  <si>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</si>
  <si>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</si>
  <si>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</si>
  <si>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</si>
  <si>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</si>
  <si>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</si>
  <si>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</si>
  <si>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</si>
  <si>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</si>
  <si>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</si>
  <si>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</si>
  <si>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</si>
  <si>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</si>
  <si>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</si>
  <si>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</si>
  <si>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</si>
  <si>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</si>
  <si>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</si>
  <si>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</si>
  <si>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</si>
  <si>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</si>
  <si>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</si>
  <si>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</si>
  <si>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</si>
  <si>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</si>
  <si>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</si>
  <si>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</si>
  <si>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</si>
  <si>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</si>
  <si>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</si>
  <si>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</si>
  <si>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</si>
  <si>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</si>
  <si>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</si>
  <si>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</si>
  <si>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</si>
  <si>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</si>
  <si>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</si>
  <si>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</si>
  <si>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</si>
  <si>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</si>
  <si>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</si>
  <si>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</si>
  <si>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</si>
  <si>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</si>
  <si>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</si>
  <si>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</si>
  <si>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</si>
  <si>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</si>
  <si>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</si>
  <si>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</si>
  <si>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</si>
  <si>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</si>
  <si>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</si>
  <si>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</si>
  <si>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</si>
  <si>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</si>
  <si>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</si>
  <si>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</si>
  <si>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</si>
  <si>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</si>
  <si>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</si>
  <si>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</si>
  <si>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</si>
  <si>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</si>
  <si>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</si>
  <si>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</si>
  <si>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</si>
  <si>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</si>
  <si>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</si>
  <si>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</si>
  <si>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</si>
  <si>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</si>
  <si>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</si>
  <si>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</si>
  <si>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</si>
  <si>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</si>
  <si>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</si>
  <si>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</si>
  <si>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</si>
  <si>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</si>
  <si>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</si>
  <si>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</si>
  <si>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</si>
  <si>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</si>
  <si>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</si>
  <si>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</si>
  <si>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</si>
  <si>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</si>
  <si>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</si>
  <si>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</si>
  <si>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</si>
  <si>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</si>
  <si>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</si>
  <si>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</si>
  <si>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</si>
  <si>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</si>
  <si>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</si>
  <si>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</si>
  <si>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</si>
  <si>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</si>
  <si>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</si>
  <si>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</si>
  <si>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</si>
  <si>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</si>
  <si>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</si>
  <si>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</si>
  <si>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</si>
  <si>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</si>
  <si>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</si>
  <si>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</si>
  <si>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</si>
  <si>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</si>
  <si>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</si>
  <si>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</si>
  <si>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</si>
  <si>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</si>
  <si>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</si>
  <si>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</si>
  <si>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</si>
  <si>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</si>
  <si>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</si>
  <si>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</si>
  <si>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</si>
  <si>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</si>
  <si>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</si>
  <si>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</si>
  <si>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</si>
  <si>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</si>
  <si>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</si>
  <si>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</si>
  <si>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</si>
  <si>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</si>
  <si>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</si>
  <si>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</si>
  <si>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</si>
  <si>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</si>
  <si>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</si>
  <si>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</si>
  <si>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</si>
  <si>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</si>
  <si>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</si>
  <si>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</si>
  <si>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</si>
  <si>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</si>
  <si>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</si>
  <si>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</si>
  <si>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</si>
  <si>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</si>
  <si>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</si>
  <si>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</si>
  <si>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</si>
  <si>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</si>
  <si>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</si>
  <si>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</si>
  <si>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</si>
  <si>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</si>
  <si>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</si>
  <si>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</si>
  <si>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</si>
  <si>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</si>
  <si>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</si>
  <si>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</si>
  <si>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</si>
  <si>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</si>
  <si>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</si>
  <si>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</si>
  <si>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</si>
  <si>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</si>
  <si>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</si>
  <si>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</si>
  <si>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</si>
  <si>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</si>
  <si>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</si>
  <si>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</si>
  <si>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</si>
  <si>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</si>
  <si>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</si>
  <si>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</si>
  <si>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</si>
  <si>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</si>
  <si>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</si>
  <si>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</si>
  <si>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</si>
  <si>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</si>
  <si>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</si>
  <si>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</si>
  <si>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</si>
  <si>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</si>
  <si>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</si>
  <si>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</si>
  <si>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</si>
  <si>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</si>
  <si>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</si>
  <si>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</si>
  <si>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</si>
  <si>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</si>
  <si>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</si>
  <si>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</si>
  <si>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</si>
  <si>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</si>
  <si>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</si>
  <si>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</si>
  <si>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</si>
  <si>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</si>
  <si>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</si>
  <si>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</si>
  <si>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</si>
  <si>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</si>
  <si>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</si>
  <si>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</si>
  <si>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</si>
  <si>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</si>
  <si>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</si>
  <si>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</si>
  <si>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</si>
  <si>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</si>
  <si>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</si>
  <si>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</si>
  <si>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</si>
  <si>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</si>
  <si>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</si>
  <si>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</si>
  <si>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</si>
  <si>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</si>
  <si>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</si>
  <si>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</si>
  <si>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</si>
  <si>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</si>
  <si>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</si>
  <si>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</si>
  <si>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</si>
  <si>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</si>
  <si>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</si>
  <si>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</si>
  <si>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</si>
  <si>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</si>
  <si>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</si>
  <si>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</si>
  <si>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</si>
  <si>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</si>
  <si>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</si>
  <si>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</si>
  <si>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</si>
  <si>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</si>
  <si>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</si>
  <si>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</si>
  <si>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</si>
  <si>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</si>
  <si>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</si>
  <si>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</si>
  <si>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</si>
  <si>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</si>
  <si>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</si>
  <si>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</si>
  <si>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</si>
  <si>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</si>
  <si>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</si>
  <si>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</si>
  <si>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</si>
  <si>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</si>
  <si>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</si>
  <si>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</si>
  <si>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</si>
  <si>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</si>
  <si>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</si>
  <si>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</si>
  <si>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</si>
  <si>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</si>
  <si>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</si>
  <si>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</si>
  <si>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</si>
  <si>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</si>
  <si>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</si>
  <si>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</si>
  <si>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</si>
  <si>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</si>
  <si>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</si>
  <si>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</si>
  <si>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</si>
  <si>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</si>
  <si>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</si>
  <si>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</si>
  <si>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</si>
  <si>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</si>
  <si>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</si>
  <si>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</si>
  <si>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</si>
  <si>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</si>
  <si>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</si>
  <si>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</si>
  <si>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</si>
  <si>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</si>
  <si>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</si>
  <si>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</si>
  <si>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</si>
  <si>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</si>
  <si>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</si>
  <si>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</si>
  <si>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</si>
  <si>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</si>
  <si>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</si>
  <si>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</si>
  <si>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</si>
  <si>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</si>
  <si>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</si>
  <si>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</si>
  <si>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</si>
  <si>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</si>
  <si>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</si>
  <si>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</si>
  <si>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</si>
  <si>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</si>
  <si>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</si>
  <si>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</si>
  <si>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</si>
  <si>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</si>
  <si>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</si>
  <si>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</si>
  <si>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</si>
  <si>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</si>
  <si>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</si>
  <si>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</si>
  <si>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</si>
  <si>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</si>
  <si>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</si>
  <si>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</si>
  <si>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</si>
  <si>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</si>
  <si>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</si>
  <si>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</si>
  <si>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</si>
  <si>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</si>
  <si>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</si>
  <si>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</si>
  <si>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</si>
  <si>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</si>
  <si>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</si>
  <si>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</si>
  <si>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</si>
  <si>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</si>
  <si>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</si>
  <si>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</si>
  <si>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</si>
  <si>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</si>
  <si>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</si>
  <si>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</si>
  <si>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</si>
  <si>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</si>
  <si>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</si>
  <si>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</si>
  <si>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</si>
  <si>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</si>
  <si>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</si>
  <si>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</si>
  <si>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</si>
  <si>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</si>
  <si>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</si>
  <si>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</si>
  <si>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</si>
  <si>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</si>
  <si>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</si>
  <si>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</si>
  <si>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</si>
  <si>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</si>
  <si>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</si>
  <si>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</si>
  <si>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</si>
  <si>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</si>
  <si>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</si>
  <si>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</si>
  <si>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</si>
  <si>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</si>
  <si>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</si>
  <si>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</si>
  <si>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</si>
  <si>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</si>
  <si>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</si>
  <si>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</si>
  <si>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</si>
  <si>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</si>
  <si>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</si>
  <si>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</si>
  <si>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</si>
  <si>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</si>
  <si>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</si>
  <si>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</si>
  <si>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</si>
  <si>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</si>
  <si>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</si>
  <si>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</si>
  <si>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</si>
  <si>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</si>
  <si>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</si>
  <si>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</si>
  <si>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</si>
  <si>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</si>
  <si>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</si>
  <si>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</si>
  <si>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</si>
  <si>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</si>
  <si>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</si>
  <si>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</si>
  <si>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</si>
  <si>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</si>
  <si>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</si>
  <si>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</si>
  <si>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</si>
  <si>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</si>
  <si>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</si>
  <si>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</si>
  <si>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</si>
  <si>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</si>
  <si>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</si>
  <si>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</si>
  <si>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</si>
  <si>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</si>
  <si>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</si>
  <si>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</si>
  <si>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</si>
  <si>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</si>
  <si>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</si>
  <si>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</si>
  <si>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</si>
  <si>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</si>
  <si>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</si>
  <si>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</si>
  <si>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</si>
  <si>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</si>
  <si>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</si>
  <si>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</si>
  <si>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</si>
  <si>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</si>
  <si>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</si>
  <si>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</si>
  <si>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</si>
  <si>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</si>
  <si>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</si>
  <si>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</si>
  <si>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</si>
  <si>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</si>
  <si>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</si>
  <si>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</si>
  <si>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</si>
  <si>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</si>
  <si>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</si>
  <si>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</si>
  <si>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</si>
  <si>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</si>
  <si>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</si>
  <si>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</si>
  <si>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</si>
  <si>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</si>
  <si>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</si>
  <si>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</si>
  <si>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</si>
  <si>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</si>
  <si>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</si>
  <si>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</si>
  <si>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</si>
  <si>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</si>
  <si>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</si>
  <si>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</si>
  <si>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</si>
  <si>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</si>
  <si>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</si>
  <si>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</si>
  <si>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</si>
  <si>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</si>
  <si>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</si>
  <si>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</si>
  <si>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</si>
  <si>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</si>
  <si>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</si>
  <si>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</si>
  <si>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</si>
  <si>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</si>
  <si>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</si>
  <si>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</si>
  <si>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</si>
  <si>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</si>
  <si>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</si>
  <si>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</si>
  <si>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</si>
  <si>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</si>
  <si>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</si>
  <si>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</si>
  <si>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</si>
  <si>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</si>
  <si>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</si>
  <si>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</si>
  <si>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</si>
  <si>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</si>
  <si>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</si>
  <si>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</si>
  <si>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</si>
  <si>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</si>
  <si>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</si>
  <si>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</si>
  <si>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</si>
  <si>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</si>
  <si>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</si>
  <si>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</si>
  <si>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</si>
  <si>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</si>
  <si>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</si>
  <si>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</si>
  <si>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</si>
  <si>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</si>
  <si>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</si>
  <si>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</si>
  <si>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</si>
  <si>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</si>
  <si>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</si>
  <si>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</si>
  <si>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</si>
  <si>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</si>
  <si>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</si>
  <si>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</si>
  <si>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</si>
  <si>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</si>
  <si>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</si>
  <si>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</si>
  <si>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</si>
  <si>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</si>
  <si>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</si>
  <si>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</si>
  <si>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</si>
  <si>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</si>
  <si>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</si>
  <si>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</si>
  <si>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</si>
  <si>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</si>
  <si>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</si>
  <si>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</si>
  <si>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</si>
  <si>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</si>
  <si>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</si>
  <si>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</si>
  <si>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</si>
  <si>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</si>
  <si>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</si>
  <si>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</si>
  <si>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</si>
  <si>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</si>
  <si>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</si>
  <si>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</si>
  <si>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</si>
  <si>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</si>
  <si>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</si>
  <si>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</si>
  <si>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</si>
  <si>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</si>
  <si>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</si>
  <si>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</si>
  <si>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</si>
  <si>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</si>
  <si>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</si>
  <si>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</si>
  <si>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</si>
  <si>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</si>
  <si>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</si>
  <si>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</si>
  <si>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</si>
  <si>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</si>
  <si>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</si>
  <si>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</si>
  <si>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</si>
  <si>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</si>
  <si>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</si>
  <si>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</si>
  <si>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</si>
  <si>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</si>
  <si>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</si>
  <si>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</si>
  <si>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</si>
  <si>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</si>
  <si>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</si>
  <si>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</si>
  <si>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</si>
  <si>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</si>
  <si>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</si>
  <si>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</si>
  <si>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</si>
  <si>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</si>
  <si>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</si>
  <si>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</si>
  <si>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</si>
  <si>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</si>
  <si>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</si>
  <si>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</si>
  <si>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</si>
  <si>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</si>
  <si>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</si>
  <si>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</si>
  <si>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</si>
  <si>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</si>
  <si>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</si>
  <si>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</si>
  <si>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</si>
  <si>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</si>
  <si>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</si>
  <si>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</si>
  <si>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</si>
  <si>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</si>
  <si>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</si>
  <si>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</si>
  <si>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</si>
  <si>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</si>
  <si>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</si>
  <si>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</si>
  <si>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</si>
  <si>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</si>
  <si>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</si>
  <si>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</si>
  <si>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</si>
  <si>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</si>
  <si>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</si>
  <si>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</si>
  <si>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</si>
  <si>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</si>
  <si>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</si>
  <si>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</si>
  <si>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</si>
  <si>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</si>
  <si>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</si>
  <si>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</si>
  <si>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</si>
  <si>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</si>
  <si>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</si>
  <si>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</si>
  <si>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</si>
  <si>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</si>
  <si>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</si>
  <si>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</si>
  <si>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</si>
  <si>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</si>
  <si>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</si>
  <si>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</si>
  <si>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</si>
  <si>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</si>
  <si>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</si>
  <si>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</si>
  <si>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</si>
  <si>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</si>
  <si>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</si>
  <si>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</si>
  <si>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</si>
  <si>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</si>
  <si>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</si>
  <si>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</si>
  <si>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</si>
  <si>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</si>
  <si>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</si>
  <si>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</si>
  <si>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</si>
  <si>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</si>
  <si>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</si>
  <si>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</si>
  <si>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</si>
  <si>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</si>
  <si>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</si>
  <si>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</si>
  <si>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</si>
  <si>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</si>
  <si>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</si>
  <si>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</si>
  <si>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</si>
  <si>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</si>
  <si>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</si>
  <si>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</si>
  <si>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</si>
  <si>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</si>
  <si>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</si>
  <si>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</si>
  <si>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</si>
  <si>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</si>
  <si>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</si>
  <si>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</si>
  <si>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</si>
  <si>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</si>
  <si>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</si>
  <si>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</si>
  <si>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</si>
  <si>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</si>
  <si>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</si>
  <si>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</si>
  <si>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</si>
  <si>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</si>
  <si>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</si>
  <si>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</si>
  <si>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</si>
  <si>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</si>
  <si>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</si>
  <si>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</si>
  <si>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</si>
  <si>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</si>
  <si>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</si>
  <si>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</si>
  <si>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</si>
  <si>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</si>
  <si>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</si>
  <si>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</si>
  <si>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</si>
  <si>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</si>
  <si>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</si>
  <si>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</si>
  <si>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</si>
  <si>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</si>
  <si>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</si>
  <si>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</si>
  <si>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</si>
  <si>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</si>
  <si>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</si>
  <si>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</si>
  <si>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</si>
  <si>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</si>
  <si>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</si>
  <si>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</si>
  <si>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</si>
  <si>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</si>
  <si>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</si>
  <si>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</si>
  <si>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</si>
  <si>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</si>
  <si>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</si>
  <si>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</si>
  <si>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</si>
  <si>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</si>
  <si>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</si>
  <si>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</si>
  <si>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</si>
  <si>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</si>
  <si>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</si>
  <si>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</si>
  <si>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</si>
  <si>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</si>
  <si>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</si>
  <si>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</si>
  <si>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</si>
  <si>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</si>
  <si>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</si>
  <si>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</si>
  <si>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</si>
  <si>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</si>
  <si>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</si>
  <si>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</si>
  <si>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</si>
  <si>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</si>
  <si>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</si>
  <si>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</si>
  <si>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</si>
  <si>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</si>
  <si>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</si>
  <si>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</si>
  <si>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</si>
  <si>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</si>
  <si>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</si>
  <si>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</si>
  <si>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</si>
  <si>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</si>
  <si>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</si>
  <si>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</si>
  <si>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</si>
  <si>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</si>
  <si>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</si>
  <si>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</si>
  <si>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</si>
  <si>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</si>
  <si>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</si>
  <si>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</si>
  <si>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</si>
  <si>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</si>
  <si>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</si>
  <si>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</si>
  <si>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</si>
  <si>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</si>
  <si>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</si>
  <si>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</si>
  <si>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</si>
  <si>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</si>
  <si>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</si>
  <si>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</si>
  <si>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</si>
  <si>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</si>
  <si>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</si>
  <si>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</si>
  <si>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</si>
  <si>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</si>
  <si>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</si>
  <si>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</si>
  <si>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</si>
  <si>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</si>
  <si>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</si>
  <si>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</si>
  <si>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</si>
  <si>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</si>
  <si>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</si>
  <si>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</si>
  <si>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</si>
  <si>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</si>
  <si>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</si>
  <si>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</si>
  <si>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</si>
  <si>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</si>
  <si>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</si>
  <si>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</si>
  <si>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</si>
  <si>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</si>
  <si>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</si>
  <si>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</si>
  <si>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</si>
  <si>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</si>
  <si>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</si>
  <si>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</si>
  <si>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</si>
  <si>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</si>
  <si>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</si>
  <si>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</si>
  <si>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</si>
  <si>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</si>
  <si>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</si>
  <si>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</si>
  <si>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</si>
  <si>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</si>
  <si>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</si>
  <si>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</si>
  <si>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</si>
  <si>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</si>
  <si>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</si>
  <si>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</si>
  <si>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</si>
  <si>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</si>
  <si>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</si>
  <si>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</si>
  <si>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</si>
  <si>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</si>
  <si>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</si>
  <si>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</si>
  <si>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</si>
  <si>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</si>
  <si>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</si>
  <si>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</si>
  <si>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</si>
  <si>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</si>
  <si>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</si>
  <si>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</si>
  <si>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</si>
  <si>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</si>
  <si>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</si>
  <si>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</si>
  <si>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</si>
  <si>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</si>
  <si>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</si>
  <si>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</si>
  <si>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</si>
  <si>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</si>
  <si>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</si>
  <si>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</si>
  <si>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</si>
  <si>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</si>
  <si>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</si>
  <si>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</si>
  <si>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</si>
  <si>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</si>
  <si>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</si>
  <si>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</si>
  <si>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</si>
  <si>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</si>
  <si>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</si>
  <si>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</si>
  <si>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</si>
  <si>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</si>
  <si>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</si>
  <si>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</si>
  <si>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</si>
  <si>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</si>
  <si>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</si>
  <si>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</si>
  <si>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</si>
  <si>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</si>
  <si>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</si>
  <si>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</si>
  <si>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</si>
  <si>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</si>
  <si>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</si>
  <si>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</si>
  <si>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</si>
  <si>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</si>
  <si>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</si>
  <si>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</si>
  <si>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</si>
  <si>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</si>
  <si>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</si>
  <si>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</si>
  <si>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</si>
  <si>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</si>
  <si>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</si>
  <si>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</si>
  <si>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</si>
  <si>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</si>
  <si>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</si>
  <si>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</si>
  <si>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</si>
  <si>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</si>
  <si>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</si>
  <si>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</si>
  <si>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</si>
  <si>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</si>
  <si>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</si>
  <si>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</si>
  <si>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</si>
  <si>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</si>
  <si>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</si>
  <si>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</si>
  <si>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</si>
  <si>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</si>
  <si>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</si>
  <si>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</si>
  <si>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</si>
  <si>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</si>
  <si>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</si>
  <si>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</si>
  <si>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</si>
  <si>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</si>
  <si>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</si>
  <si>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</si>
  <si>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</si>
  <si>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</si>
  <si>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</si>
  <si>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</si>
  <si>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</si>
  <si>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</si>
  <si>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</si>
  <si>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</si>
  <si>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</si>
  <si>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</si>
  <si>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</si>
  <si>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</si>
  <si>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</si>
  <si>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</si>
  <si>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</si>
  <si>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</si>
  <si>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</si>
  <si>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</si>
  <si>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</si>
  <si>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</si>
  <si>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</si>
  <si>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</si>
  <si>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</si>
  <si>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</si>
  <si>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</si>
  <si>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</si>
  <si>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</si>
  <si>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</si>
  <si>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</si>
  <si>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</si>
  <si>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</si>
  <si>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</si>
  <si>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</si>
  <si>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</si>
  <si>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</si>
  <si>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</si>
  <si>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</si>
  <si>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</si>
  <si>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</si>
  <si>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</si>
  <si>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</si>
  <si>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</si>
  <si>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</si>
  <si>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</si>
  <si>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</si>
  <si>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</si>
  <si>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</si>
  <si>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</si>
  <si>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</si>
  <si>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</si>
  <si>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</si>
  <si>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</si>
  <si>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</si>
  <si>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</si>
  <si>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</si>
  <si>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</si>
  <si>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</si>
  <si>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</si>
  <si>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</si>
  <si>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</si>
  <si>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</si>
  <si>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</si>
  <si>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</si>
  <si>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</si>
  <si>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</si>
  <si>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</si>
  <si>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</si>
  <si>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</si>
  <si>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</si>
  <si>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</si>
  <si>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</si>
  <si>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</si>
  <si>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</si>
  <si>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</si>
  <si>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</si>
  <si>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</si>
  <si>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</si>
  <si>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</si>
  <si>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</si>
  <si>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</si>
  <si>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</si>
  <si>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</si>
  <si>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</si>
  <si>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</si>
  <si>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</si>
  <si>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</si>
  <si>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</si>
  <si>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</si>
  <si>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</si>
  <si>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</si>
  <si>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</si>
  <si>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</si>
  <si>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</si>
  <si>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</si>
  <si>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</si>
  <si>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</si>
  <si>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</si>
  <si>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</si>
  <si>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</si>
  <si>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</si>
  <si>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</si>
  <si>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</si>
  <si>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</si>
  <si>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</si>
  <si>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</si>
  <si>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</si>
  <si>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</si>
  <si>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</si>
  <si>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</si>
  <si>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</si>
  <si>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</si>
  <si>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</si>
  <si>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</si>
  <si>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</si>
  <si>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</si>
  <si>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</si>
  <si>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</si>
  <si>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</si>
  <si>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</si>
  <si>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</si>
  <si>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</si>
  <si>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</si>
  <si>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</si>
  <si>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</si>
  <si>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</si>
  <si>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</si>
  <si>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</si>
  <si>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</si>
  <si>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</si>
  <si>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</si>
  <si>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</si>
  <si>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</si>
  <si>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</si>
  <si>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</si>
  <si>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</si>
  <si>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</si>
  <si>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</si>
  <si>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</si>
  <si>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</si>
  <si>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</si>
  <si>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</si>
  <si>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</si>
  <si>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</si>
  <si>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</si>
  <si>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</si>
  <si>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</si>
  <si>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</si>
  <si>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</si>
  <si>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</si>
  <si>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</si>
  <si>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</si>
  <si>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</si>
  <si>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</si>
  <si>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</si>
  <si>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</si>
  <si>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</si>
  <si>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</si>
  <si>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</si>
  <si>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</si>
  <si>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</si>
  <si>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</si>
  <si>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</si>
  <si>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</si>
  <si>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</si>
  <si>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</si>
  <si>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</si>
  <si>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</si>
  <si>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</si>
  <si>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</si>
  <si>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</si>
  <si>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</si>
  <si>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</si>
  <si>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</si>
  <si>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</si>
  <si>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</si>
  <si>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</si>
  <si>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</si>
  <si>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</si>
  <si>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</si>
  <si>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</si>
  <si>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</si>
  <si>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</si>
  <si>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</si>
  <si>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</si>
  <si>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</si>
  <si>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</si>
  <si>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</si>
  <si>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</si>
  <si>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</si>
  <si>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</si>
  <si>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</si>
  <si>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</si>
  <si>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</si>
  <si>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</si>
  <si>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</si>
  <si>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</si>
  <si>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</si>
  <si>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</si>
  <si>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</si>
  <si>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</si>
  <si>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</si>
  <si>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</si>
  <si>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</si>
  <si>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</si>
  <si>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</si>
  <si>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</si>
  <si>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</si>
  <si>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</si>
  <si>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</si>
  <si>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</si>
  <si>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</si>
  <si>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</si>
  <si>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</si>
  <si>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</si>
  <si>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</si>
  <si>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</si>
  <si>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</si>
  <si>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</si>
  <si>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</si>
  <si>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</si>
  <si>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</si>
  <si>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</si>
  <si>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</si>
  <si>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</si>
  <si>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</si>
  <si>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</si>
  <si>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</si>
  <si>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</si>
  <si>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</si>
  <si>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</si>
  <si>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</si>
  <si>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</si>
  <si>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</si>
  <si>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</si>
  <si>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</si>
  <si>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</si>
  <si>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</si>
  <si>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</si>
  <si>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</si>
  <si>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</si>
  <si>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</si>
  <si>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</si>
  <si>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</si>
  <si>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</si>
  <si>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</si>
  <si>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</si>
  <si>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</si>
  <si>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</si>
  <si>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</si>
  <si>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</si>
  <si>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</si>
  <si>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</si>
  <si>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</si>
  <si>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</si>
  <si>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</si>
  <si>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</si>
  <si>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</si>
  <si>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</si>
  <si>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</si>
  <si>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</si>
  <si>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</si>
  <si>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</si>
  <si>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</si>
  <si>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</si>
  <si>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</si>
  <si>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</si>
  <si>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</si>
  <si>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</si>
  <si>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</si>
  <si>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</si>
  <si>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</si>
  <si>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</si>
  <si>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</si>
  <si>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</si>
  <si>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</si>
  <si>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</si>
  <si>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</si>
  <si>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</si>
  <si>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</si>
  <si>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</si>
  <si>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</si>
  <si>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</si>
  <si>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</si>
  <si>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</si>
  <si>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</si>
  <si>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</si>
  <si>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</si>
  <si>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</si>
  <si>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</si>
  <si>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</si>
  <si>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</si>
  <si>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</si>
  <si>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</si>
  <si>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</si>
  <si>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</si>
  <si>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</si>
  <si>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</si>
  <si>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</si>
  <si>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</si>
  <si>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</si>
  <si>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</si>
  <si>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</si>
  <si>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</si>
  <si>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</si>
  <si>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</si>
  <si>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</si>
  <si>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</si>
  <si>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</si>
  <si>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</si>
  <si>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</si>
  <si>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</si>
  <si>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</si>
  <si>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</si>
  <si>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</si>
  <si>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</si>
  <si>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</si>
  <si>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</si>
  <si>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</si>
  <si>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</si>
  <si>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</si>
  <si>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</si>
  <si>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</si>
  <si>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</si>
  <si>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</si>
  <si>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</si>
  <si>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</si>
  <si>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</si>
  <si>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</si>
  <si>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</si>
  <si>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</si>
  <si>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</si>
  <si>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</si>
  <si>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</si>
  <si>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</si>
  <si>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</si>
  <si>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</si>
  <si>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</si>
  <si>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</si>
  <si>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</si>
  <si>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</si>
  <si>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</si>
  <si>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</si>
  <si>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</si>
  <si>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</si>
  <si>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</si>
  <si>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</si>
  <si>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</si>
  <si>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</si>
  <si>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</si>
  <si>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</si>
  <si>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</si>
  <si>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</si>
  <si>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</si>
  <si>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</si>
  <si>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</si>
  <si>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</si>
  <si>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</si>
  <si>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</si>
  <si>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</si>
  <si>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</si>
  <si>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</si>
  <si>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</si>
  <si>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</si>
  <si>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</si>
  <si>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</si>
  <si>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</si>
  <si>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</si>
  <si>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</si>
  <si>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</si>
  <si>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</si>
  <si>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</si>
  <si>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</si>
  <si>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</si>
  <si>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</si>
  <si>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</si>
  <si>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</si>
  <si>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</si>
  <si>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</si>
  <si>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</si>
  <si>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</si>
  <si>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</si>
  <si>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</si>
  <si>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</si>
  <si>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</si>
  <si>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</si>
  <si>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</si>
  <si>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</si>
  <si>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</si>
  <si>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</si>
  <si>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</si>
  <si>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</si>
  <si>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</si>
  <si>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</si>
  <si>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</si>
  <si>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</si>
  <si>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</si>
  <si>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</si>
  <si>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</si>
  <si>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</si>
  <si>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</si>
  <si>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</si>
  <si>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</si>
  <si>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</si>
  <si>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</si>
  <si>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</si>
  <si>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</si>
  <si>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</si>
  <si>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</si>
  <si>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</si>
  <si>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</si>
  <si>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</si>
  <si>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</si>
  <si>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</si>
  <si>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</si>
  <si>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</si>
  <si>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</si>
  <si>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</si>
  <si>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</si>
  <si>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</si>
  <si>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</si>
  <si>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</si>
  <si>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</si>
  <si>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</si>
  <si>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</si>
  <si>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</si>
  <si>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</si>
  <si>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</si>
  <si>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</si>
  <si>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</si>
  <si>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</si>
  <si>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</si>
  <si>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</si>
  <si>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</si>
  <si>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</si>
  <si>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</si>
  <si>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</si>
  <si>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</si>
  <si>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</si>
  <si>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</si>
  <si>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</si>
  <si>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</si>
  <si>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</si>
  <si>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</si>
  <si>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</si>
  <si>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</si>
  <si>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</si>
  <si>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</si>
  <si>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</si>
  <si>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</si>
  <si>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</si>
  <si>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</si>
  <si>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</si>
  <si>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</si>
  <si>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</si>
  <si>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</si>
  <si>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</si>
  <si>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</si>
  <si>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</si>
  <si>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</si>
  <si>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</si>
  <si>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</si>
  <si>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</si>
  <si>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</si>
  <si>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</si>
  <si>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</si>
  <si>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</si>
  <si>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</si>
  <si>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</si>
  <si>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</si>
  <si>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</si>
  <si>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</si>
  <si>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</si>
  <si>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</si>
  <si>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</si>
  <si>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</si>
  <si>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</si>
  <si>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</si>
  <si>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</si>
  <si>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</si>
  <si>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</si>
  <si>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</si>
  <si>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</si>
  <si>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</si>
  <si>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</si>
  <si>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</si>
  <si>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</si>
  <si>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</si>
  <si>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</si>
  <si>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</si>
  <si>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</si>
  <si>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</si>
  <si>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</si>
  <si>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</si>
  <si>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</si>
  <si>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</si>
  <si>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</si>
  <si>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</si>
  <si>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</si>
  <si>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</si>
  <si>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</si>
  <si>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</si>
  <si>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</si>
  <si>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</si>
  <si>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</si>
  <si>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</si>
  <si>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</si>
  <si>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</si>
  <si>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</si>
  <si>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</si>
  <si>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</si>
  <si>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</si>
  <si>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</si>
  <si>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</si>
  <si>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</si>
  <si>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</si>
  <si>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</si>
  <si>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</si>
  <si>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</si>
  <si>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</si>
  <si>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</si>
  <si>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</si>
  <si>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</si>
  <si>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</si>
  <si>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</si>
  <si>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</si>
  <si>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</si>
  <si>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</si>
  <si>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</si>
  <si>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</si>
  <si>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</si>
  <si>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</si>
  <si>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</si>
  <si>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</si>
  <si>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</si>
  <si>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</si>
  <si>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</si>
  <si>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</si>
  <si>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</si>
  <si>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</si>
  <si>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</si>
  <si>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</si>
  <si>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</si>
  <si>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</si>
  <si>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</si>
  <si>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</si>
  <si>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</si>
  <si>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</si>
  <si>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</si>
  <si>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</si>
  <si>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</si>
  <si>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</si>
  <si>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</si>
  <si>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</si>
  <si>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</si>
  <si>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</si>
  <si>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</si>
  <si>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</si>
  <si>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</si>
  <si>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</si>
  <si>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</si>
  <si>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</si>
  <si>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</si>
  <si>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</si>
  <si>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</si>
  <si>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</si>
  <si>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</si>
  <si>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</si>
  <si>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</si>
  <si>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</si>
  <si>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</si>
  <si>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</si>
  <si>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</si>
  <si>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</si>
  <si>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</si>
  <si>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</si>
  <si>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</si>
  <si>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</si>
  <si>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</si>
  <si>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</si>
  <si>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</si>
  <si>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</si>
  <si>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</si>
  <si>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</si>
  <si>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</si>
  <si>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</si>
  <si>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</si>
  <si>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</si>
  <si>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</si>
  <si>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</si>
  <si>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</si>
  <si>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</si>
  <si>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</si>
  <si>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</si>
  <si>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</si>
  <si>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</si>
  <si>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</si>
  <si>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</si>
  <si>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</si>
  <si>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</si>
  <si>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</si>
  <si>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</si>
  <si>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</si>
  <si>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</si>
  <si>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</si>
  <si>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</si>
  <si>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</si>
  <si>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</si>
  <si>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</si>
  <si>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</si>
  <si>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</si>
  <si>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</si>
  <si>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</si>
  <si>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</si>
  <si>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</si>
  <si>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</si>
  <si>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</si>
  <si>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</si>
  <si>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</si>
  <si>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</si>
  <si>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</si>
  <si>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</si>
  <si>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</si>
  <si>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</si>
  <si>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</si>
  <si>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</si>
  <si>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</si>
  <si>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</si>
  <si>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</si>
  <si>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</si>
  <si>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</si>
  <si>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</si>
  <si>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</si>
  <si>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</si>
  <si>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</si>
  <si>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</si>
  <si>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</si>
  <si>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</si>
  <si>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</si>
  <si>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</si>
  <si>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</si>
  <si>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</si>
  <si>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</si>
  <si>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</si>
  <si>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</si>
  <si>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</si>
  <si>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</si>
  <si>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</si>
  <si>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</si>
  <si>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</si>
  <si>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</si>
  <si>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</si>
  <si>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</si>
  <si>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</si>
  <si>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</si>
  <si>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</si>
  <si>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</si>
  <si>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</si>
  <si>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</si>
  <si>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</si>
  <si>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</si>
  <si>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</si>
  <si>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</si>
  <si>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</si>
  <si>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</si>
  <si>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</si>
  <si>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</si>
  <si>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</si>
  <si>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</si>
  <si>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</si>
  <si>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</si>
  <si>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</si>
  <si>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</si>
  <si>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</si>
  <si>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</si>
  <si>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</si>
  <si>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</si>
  <si>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</si>
  <si>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</si>
  <si>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</si>
  <si>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</si>
  <si>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</si>
  <si>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</si>
  <si>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</si>
  <si>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</si>
  <si>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</si>
  <si>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</si>
  <si>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</si>
  <si>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</si>
  <si>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</si>
  <si>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</si>
  <si>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</si>
  <si>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</si>
  <si>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</si>
  <si>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</si>
  <si>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</si>
  <si>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</si>
  <si>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</si>
  <si>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</si>
  <si>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</si>
  <si>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</si>
  <si>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</si>
  <si>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</si>
  <si>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</si>
  <si>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</si>
  <si>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</si>
  <si>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</si>
  <si>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</si>
  <si>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</si>
  <si>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</si>
  <si>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</si>
  <si>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</si>
  <si>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</si>
  <si>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</si>
  <si>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</si>
  <si>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</si>
  <si>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</si>
  <si>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</si>
  <si>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</si>
  <si>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</si>
  <si>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</si>
  <si>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</si>
  <si>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</si>
  <si>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</si>
  <si>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</si>
  <si>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</si>
  <si>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</si>
  <si>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</si>
  <si>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</si>
  <si>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</si>
  <si>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</si>
  <si>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</si>
  <si>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</si>
  <si>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</si>
  <si>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</si>
  <si>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</si>
  <si>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</si>
  <si>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</si>
  <si>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</si>
  <si>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</si>
  <si>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</si>
  <si>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</si>
  <si>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</si>
  <si>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</si>
  <si>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</si>
  <si>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</si>
  <si>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</si>
  <si>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</si>
  <si>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</si>
  <si>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</si>
  <si>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</si>
  <si>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</si>
  <si>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</si>
  <si>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</si>
  <si>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</si>
  <si>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</si>
  <si>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</si>
  <si>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</si>
  <si>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</si>
  <si>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</si>
  <si>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</si>
  <si>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</si>
  <si>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</si>
  <si>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</si>
  <si>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</si>
  <si>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</si>
  <si>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</si>
  <si>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</si>
  <si>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</si>
  <si>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</si>
  <si>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</si>
  <si>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</si>
  <si>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</si>
  <si>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</si>
  <si>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</si>
  <si>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</si>
  <si>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</si>
  <si>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</si>
  <si>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</si>
  <si>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</si>
  <si>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</si>
  <si>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</si>
  <si>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</si>
  <si>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</si>
  <si>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</si>
  <si>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</si>
  <si>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</si>
  <si>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</si>
  <si>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</si>
  <si>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</si>
  <si>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</si>
  <si>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</si>
  <si>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</si>
  <si>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</si>
  <si>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</si>
  <si>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</si>
  <si>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</si>
  <si>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</si>
  <si>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</si>
  <si>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</si>
  <si>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</si>
  <si>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</si>
  <si>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</si>
  <si>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</si>
  <si>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</si>
  <si>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</si>
  <si>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</si>
  <si>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</si>
  <si>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</si>
  <si>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</si>
  <si>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</si>
  <si>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</si>
  <si>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</si>
  <si>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</si>
  <si>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</si>
  <si>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</si>
  <si>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</si>
  <si>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</si>
  <si>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</si>
  <si>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</si>
  <si>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</si>
  <si>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</si>
  <si>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</si>
  <si>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</si>
  <si>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</si>
  <si>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</si>
  <si>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</si>
  <si>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</si>
  <si>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</si>
  <si>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</si>
  <si>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</si>
  <si>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</si>
  <si>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</si>
  <si>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</si>
  <si>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</si>
  <si>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</si>
  <si>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</si>
  <si>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</si>
  <si>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</si>
  <si>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</si>
  <si>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</si>
  <si>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</si>
  <si>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</si>
  <si>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</si>
  <si>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</si>
  <si>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</si>
  <si>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</si>
  <si>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</si>
  <si>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</si>
  <si>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</si>
  <si>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</si>
  <si>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</si>
  <si>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</si>
  <si>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</si>
  <si>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</si>
  <si>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</si>
  <si>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</si>
  <si>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</si>
  <si>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</si>
  <si>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</si>
  <si>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</si>
  <si>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</si>
  <si>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</si>
  <si>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</si>
  <si>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</si>
  <si>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</si>
  <si>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</si>
  <si>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</si>
  <si>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</si>
  <si>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</si>
  <si>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</si>
  <si>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</si>
  <si>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</si>
  <si>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</si>
  <si>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</si>
  <si>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</si>
  <si>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</si>
  <si>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</si>
  <si>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</si>
  <si>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</si>
  <si>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</si>
  <si>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</si>
  <si>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</si>
  <si>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</si>
  <si>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</si>
  <si>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</si>
  <si>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</si>
  <si>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</si>
  <si>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</si>
  <si>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</si>
  <si>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</si>
  <si>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</si>
  <si>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</si>
  <si>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</si>
  <si>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</si>
  <si>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</si>
  <si>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</si>
  <si>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</si>
  <si>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</si>
  <si>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</si>
  <si>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</si>
  <si>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</si>
  <si>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</si>
  <si>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</si>
  <si>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</si>
  <si>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</si>
  <si>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</si>
  <si>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</si>
  <si>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</si>
  <si>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</si>
  <si>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</si>
  <si>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</si>
  <si>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</si>
  <si>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</si>
  <si>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</si>
  <si>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</si>
  <si>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</si>
  <si>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</si>
  <si>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</si>
  <si>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</si>
  <si>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</si>
  <si>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</si>
  <si>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</si>
  <si>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</si>
  <si>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</si>
  <si>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</si>
  <si>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</si>
  <si>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</si>
  <si>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</si>
  <si>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</si>
  <si>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</si>
  <si>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</si>
  <si>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</si>
  <si>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</si>
  <si>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</si>
  <si>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</si>
  <si>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</si>
  <si>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</si>
  <si>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</si>
  <si>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</si>
  <si>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</si>
  <si>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</si>
  <si>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</si>
  <si>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</si>
  <si>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</si>
  <si>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</si>
  <si>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</si>
  <si>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</si>
  <si>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</si>
  <si>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</si>
  <si>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</si>
  <si>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</si>
  <si>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</si>
  <si>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</si>
  <si>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</si>
  <si>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</si>
  <si>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</si>
  <si>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</si>
  <si>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</si>
  <si>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</si>
  <si>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</si>
  <si>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</si>
  <si>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</si>
  <si>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</si>
  <si>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</si>
  <si>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</si>
  <si>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</si>
  <si>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</si>
  <si>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</si>
  <si>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</si>
  <si>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</si>
  <si>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</si>
  <si>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</si>
  <si>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</si>
  <si>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</si>
  <si>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</si>
  <si>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</si>
  <si>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</si>
  <si>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</si>
  <si>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</si>
  <si>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</si>
  <si>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</si>
  <si>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</si>
  <si>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</si>
  <si>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</si>
  <si>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</si>
  <si>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</si>
  <si>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</si>
  <si>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</si>
  <si>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</si>
  <si>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</si>
  <si>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</si>
  <si>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</si>
  <si>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</si>
  <si>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</si>
  <si>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</si>
  <si>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</si>
  <si>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</si>
  <si>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</si>
  <si>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</si>
  <si>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</si>
  <si>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</si>
  <si>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</si>
  <si>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</si>
  <si>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</si>
  <si>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</si>
  <si>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</si>
  <si>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</si>
  <si>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</si>
  <si>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</si>
  <si>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</si>
  <si>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</si>
  <si>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</si>
  <si>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</si>
  <si>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</si>
  <si>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</si>
  <si>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</si>
  <si>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</si>
  <si>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</si>
  <si>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</si>
  <si>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</si>
  <si>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</si>
  <si>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</si>
  <si>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</si>
  <si>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</si>
  <si>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</si>
  <si>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</si>
  <si>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</si>
  <si>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</si>
  <si>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</si>
  <si>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</si>
  <si>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</si>
  <si>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</si>
  <si>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</si>
  <si>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</si>
  <si>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</si>
  <si>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</si>
  <si>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</si>
  <si>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</si>
  <si>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</si>
  <si>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</si>
  <si>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</si>
  <si>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</si>
  <si>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</si>
  <si>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</si>
  <si>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</si>
  <si>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</si>
  <si>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</si>
  <si>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</si>
  <si>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</si>
  <si>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</si>
  <si>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</si>
  <si>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</si>
  <si>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</si>
  <si>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</si>
  <si>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</si>
  <si>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</si>
  <si>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</si>
  <si>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</si>
  <si>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</si>
  <si>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</si>
  <si>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</si>
  <si>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</si>
  <si>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</si>
  <si>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</si>
  <si>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</si>
  <si>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</si>
  <si>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</si>
  <si>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</si>
  <si>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</si>
  <si>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</si>
  <si>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</si>
  <si>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</si>
  <si>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</si>
  <si>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</si>
  <si>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</si>
  <si>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</si>
  <si>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</si>
  <si>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</si>
  <si>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</si>
  <si>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</si>
  <si>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</si>
  <si>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</si>
  <si>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</si>
  <si>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</si>
  <si>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</si>
  <si>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</si>
  <si>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</si>
  <si>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</si>
  <si>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</si>
  <si>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</si>
  <si>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</si>
  <si>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</si>
  <si>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</si>
  <si>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</si>
  <si>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</si>
  <si>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</si>
  <si>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</si>
  <si>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</si>
  <si>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</si>
  <si>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</si>
  <si>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</si>
  <si>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</si>
  <si>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</si>
  <si>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</si>
  <si>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</si>
  <si>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</si>
  <si>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</si>
  <si>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</si>
  <si>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</si>
  <si>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</si>
  <si>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</si>
  <si>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</si>
  <si>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</si>
  <si>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</si>
  <si>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</si>
  <si>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</si>
  <si>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</si>
  <si>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</si>
  <si>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</si>
  <si>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</si>
  <si>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</si>
  <si>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</si>
  <si>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</si>
  <si>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</si>
  <si>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</si>
  <si>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</si>
  <si>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</si>
  <si>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</si>
  <si>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</si>
  <si>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</si>
  <si>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</si>
  <si>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</si>
  <si>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</si>
  <si>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</si>
  <si>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</si>
  <si>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</si>
  <si>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</si>
  <si>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</si>
  <si>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</si>
  <si>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</si>
  <si>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</si>
  <si>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</si>
  <si>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</si>
  <si>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</si>
  <si>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</si>
  <si>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</si>
  <si>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</si>
  <si>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</si>
  <si>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</si>
  <si>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</si>
  <si>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</si>
  <si>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</si>
  <si>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</si>
  <si>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</si>
  <si>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</si>
  <si>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</si>
  <si>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</si>
  <si>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</si>
  <si>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</si>
  <si>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</si>
  <si>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</si>
  <si>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</si>
  <si>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</si>
  <si>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</si>
  <si>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</si>
  <si>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</si>
  <si>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</si>
  <si>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</si>
  <si>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</si>
  <si>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</si>
  <si>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</si>
  <si>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</si>
  <si>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</si>
  <si>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</si>
  <si>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</si>
  <si>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</si>
  <si>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</si>
  <si>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</si>
  <si>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</si>
  <si>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</si>
  <si>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</si>
  <si>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</si>
  <si>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</si>
  <si>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</si>
  <si>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</si>
  <si>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</si>
  <si>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</si>
  <si>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</si>
  <si>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</si>
  <si>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</si>
  <si>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</si>
  <si>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</si>
  <si>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</si>
  <si>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</si>
  <si>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</si>
  <si>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</si>
  <si>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</si>
  <si>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</si>
  <si>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</si>
  <si>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</si>
  <si>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</si>
  <si>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</si>
  <si>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</si>
  <si>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</si>
  <si>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</si>
  <si>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</si>
  <si>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</si>
  <si>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</si>
  <si>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</si>
  <si>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</si>
  <si>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</si>
  <si>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</si>
  <si>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</si>
  <si>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</si>
  <si>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</si>
  <si>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</si>
  <si>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</si>
  <si>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</si>
  <si>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</si>
  <si>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</si>
  <si>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</si>
  <si>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</si>
  <si>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</si>
  <si>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</si>
  <si>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</si>
  <si>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</si>
  <si>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</si>
  <si>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</si>
  <si>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</si>
  <si>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</si>
  <si>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</si>
  <si>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</si>
  <si>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</si>
  <si>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</si>
  <si>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</si>
  <si>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</si>
  <si>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</si>
  <si>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</si>
  <si>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</si>
  <si>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</si>
  <si>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</si>
  <si>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</si>
  <si>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</si>
  <si>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</si>
  <si>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</si>
  <si>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</si>
  <si>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</si>
  <si>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</si>
  <si>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</si>
  <si>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</si>
  <si>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</si>
  <si>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</si>
  <si>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</si>
  <si>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</si>
  <si>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</si>
  <si>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</si>
  <si>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</si>
  <si>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</si>
  <si>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</si>
  <si>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</si>
  <si>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</si>
  <si>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</si>
  <si>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</si>
  <si>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</si>
  <si>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</si>
  <si>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</si>
  <si>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</si>
  <si>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</si>
  <si>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</si>
  <si>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</si>
  <si>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</si>
  <si>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</si>
  <si>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</si>
  <si>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</si>
  <si>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</si>
  <si>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</si>
  <si>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</si>
  <si>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</si>
  <si>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</si>
  <si>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</si>
  <si>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</si>
  <si>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</si>
  <si>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</si>
  <si>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</si>
  <si>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</si>
  <si>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</si>
  <si>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</si>
  <si>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</si>
  <si>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</si>
  <si>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</si>
  <si>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</si>
  <si>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</si>
  <si>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</si>
  <si>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</si>
  <si>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</si>
  <si>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</si>
  <si>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</si>
  <si>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</si>
  <si>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</si>
  <si>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</si>
  <si>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</si>
  <si>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</si>
  <si>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</si>
  <si>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</si>
  <si>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</si>
  <si>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</si>
  <si>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</si>
  <si>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</si>
  <si>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</si>
  <si>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</si>
  <si>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</si>
  <si>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</si>
  <si>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</si>
  <si>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</si>
  <si>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</si>
  <si>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</si>
  <si>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</si>
  <si>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</si>
  <si>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</si>
  <si>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</si>
  <si>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</si>
  <si>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</si>
  <si>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</si>
  <si>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</si>
  <si>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</si>
  <si>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</si>
  <si>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</si>
  <si>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</si>
  <si>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</si>
  <si>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</si>
  <si>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</si>
  <si>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</si>
  <si>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</si>
  <si>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</si>
  <si>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</si>
  <si>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</si>
  <si>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</si>
  <si>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</si>
  <si>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</si>
  <si>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</si>
  <si>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</si>
  <si>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</si>
  <si>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</si>
  <si>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</si>
  <si>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</si>
  <si>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</si>
  <si>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</si>
  <si>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</si>
  <si>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</si>
  <si>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</si>
  <si>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</si>
  <si>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</si>
  <si>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</si>
  <si>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</si>
  <si>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</si>
  <si>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</si>
  <si>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</si>
  <si>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</si>
  <si>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</si>
  <si>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</si>
  <si>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</si>
  <si>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</si>
  <si>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</si>
  <si>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</si>
  <si>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</si>
  <si>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</si>
  <si>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</si>
  <si>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</si>
  <si>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</si>
  <si>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</si>
  <si>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</si>
  <si>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</si>
  <si>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</si>
  <si>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</si>
  <si>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</si>
  <si>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</si>
  <si>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</si>
  <si>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</si>
  <si>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</si>
  <si>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</si>
  <si>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</si>
  <si>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</si>
  <si>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</si>
  <si>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</si>
  <si>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</si>
  <si>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</si>
  <si>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</si>
  <si>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</si>
  <si>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</si>
  <si>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</si>
  <si>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</si>
  <si>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</si>
  <si>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</si>
  <si>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</si>
  <si>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</si>
  <si>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</si>
  <si>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</si>
  <si>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</si>
  <si>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</si>
  <si>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</si>
  <si>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</si>
  <si>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</si>
  <si>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</si>
  <si>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</si>
  <si>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</si>
  <si>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</si>
  <si>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</si>
  <si>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</si>
  <si>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</si>
  <si>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</si>
  <si>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</si>
  <si>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</si>
  <si>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</si>
  <si>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</si>
  <si>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</si>
  <si>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</si>
  <si>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</si>
  <si>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</si>
  <si>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</si>
  <si>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</si>
  <si>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</si>
  <si>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</si>
  <si>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</si>
  <si>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</si>
  <si>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</si>
  <si>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</si>
  <si>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</si>
  <si>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</si>
  <si>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</si>
  <si>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</si>
  <si>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</si>
  <si>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</si>
  <si>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</si>
  <si>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</si>
  <si>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</si>
  <si>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</si>
  <si>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</si>
  <si>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</si>
  <si>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</si>
  <si>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</si>
  <si>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</si>
  <si>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</si>
  <si>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</si>
  <si>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</si>
  <si>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</si>
  <si>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</si>
  <si>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</si>
  <si>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</si>
  <si>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</si>
  <si>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</si>
  <si>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</si>
  <si>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</si>
  <si>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</si>
  <si>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</si>
  <si>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</si>
  <si>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</si>
  <si>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</si>
  <si>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</si>
  <si>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</si>
  <si>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</si>
  <si>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</si>
  <si>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</si>
  <si>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</si>
  <si>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</si>
  <si>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</si>
  <si>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</si>
  <si>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</si>
  <si>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</si>
  <si>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</si>
  <si>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</si>
  <si>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</si>
  <si>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</si>
  <si>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</si>
  <si>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</si>
  <si>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</si>
  <si>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</si>
  <si>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</si>
  <si>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</si>
  <si>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</si>
  <si>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</si>
  <si>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</si>
  <si>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</si>
  <si>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</si>
  <si>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</si>
  <si>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</si>
  <si>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</si>
  <si>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</si>
  <si>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</si>
  <si>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</si>
  <si>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</si>
  <si>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</si>
  <si>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</si>
  <si>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</si>
  <si>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</si>
  <si>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</si>
  <si>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</si>
  <si>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</si>
  <si>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</si>
  <si>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</si>
  <si>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</si>
  <si>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</si>
  <si>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</si>
  <si>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</si>
  <si>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</si>
  <si>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</si>
  <si>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</si>
  <si>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</si>
  <si>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</si>
  <si>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</si>
  <si>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</si>
  <si>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</si>
  <si>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</si>
  <si>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</si>
  <si>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</si>
  <si>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</si>
  <si>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</si>
  <si>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</si>
  <si>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</si>
  <si>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</si>
  <si>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</si>
  <si>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</si>
  <si>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</si>
  <si>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</si>
  <si>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</si>
  <si>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</si>
  <si>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</si>
  <si>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</si>
  <si>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</si>
  <si>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</si>
  <si>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</si>
  <si>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</si>
  <si>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</si>
  <si>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</si>
  <si>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</si>
  <si>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</si>
  <si>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</si>
  <si>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</si>
  <si>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</si>
  <si>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</si>
  <si>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</si>
  <si>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</si>
  <si>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</si>
  <si>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</si>
  <si>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</si>
  <si>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</si>
  <si>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</si>
  <si>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</si>
  <si>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</si>
  <si>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</si>
  <si>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</si>
  <si>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</si>
  <si>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</si>
  <si>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</si>
  <si>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</si>
  <si>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</si>
  <si>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</si>
  <si>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</si>
  <si>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</si>
  <si>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</si>
  <si>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</si>
  <si>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</si>
  <si>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</si>
  <si>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</si>
  <si>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</si>
  <si>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</si>
  <si>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</si>
  <si>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</si>
  <si>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</si>
  <si>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</si>
  <si>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</si>
  <si>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</si>
  <si>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</si>
  <si>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</si>
  <si>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</si>
  <si>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</si>
  <si>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</si>
  <si>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</si>
  <si>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</si>
  <si>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</si>
  <si>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</si>
  <si>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</si>
  <si>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</si>
  <si>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</si>
  <si>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</si>
  <si>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</si>
  <si>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</si>
  <si>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</si>
  <si>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</si>
  <si>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</si>
  <si>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</si>
  <si>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</si>
  <si>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</si>
  <si>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</si>
  <si>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</si>
  <si>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</si>
  <si>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</si>
  <si>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</si>
  <si>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</si>
  <si>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</si>
  <si>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</si>
  <si>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</si>
  <si>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</si>
  <si>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</si>
  <si>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</si>
  <si>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</si>
  <si>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</si>
  <si>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</si>
  <si>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</si>
  <si>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</si>
  <si>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</si>
  <si>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</si>
  <si>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</si>
  <si>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</si>
  <si>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</si>
  <si>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</si>
  <si>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</si>
  <si>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</si>
  <si>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</si>
  <si>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</si>
  <si>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</si>
  <si>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</si>
  <si>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</si>
  <si>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</si>
  <si>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</si>
  <si>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</si>
  <si>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</si>
  <si>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</si>
  <si>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</si>
  <si>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</si>
  <si>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</si>
  <si>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</si>
  <si>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</si>
  <si>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</si>
  <si>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</si>
  <si>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</si>
  <si>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</si>
  <si>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</si>
  <si>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</si>
  <si>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</si>
  <si>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</si>
  <si>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</si>
  <si>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</si>
  <si>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</si>
  <si>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</si>
  <si>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</si>
  <si>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</si>
  <si>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</si>
  <si>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</si>
  <si>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</si>
  <si>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</si>
  <si>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</si>
  <si>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</si>
  <si>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</si>
  <si>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</si>
  <si>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</si>
  <si>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</si>
  <si>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</si>
  <si>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</si>
  <si>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</si>
  <si>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</si>
  <si>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</si>
  <si>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</si>
  <si>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</si>
  <si>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</si>
  <si>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</si>
  <si>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</si>
  <si>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</si>
  <si>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</si>
  <si>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</si>
  <si>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</si>
  <si>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</si>
  <si>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</si>
  <si>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</si>
  <si>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</si>
  <si>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</si>
  <si>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</si>
  <si>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</si>
  <si>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</si>
  <si>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</si>
  <si>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</si>
  <si>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</si>
  <si>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</si>
  <si>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</si>
  <si>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</si>
  <si>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</si>
  <si>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</si>
  <si>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</si>
  <si>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</si>
  <si>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</si>
  <si>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</si>
  <si>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</si>
  <si>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</si>
  <si>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</si>
  <si>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</si>
  <si>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</si>
  <si>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</si>
  <si>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</si>
  <si>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</si>
  <si>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</si>
  <si>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</si>
  <si>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</si>
  <si>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</si>
  <si>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</si>
  <si>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</si>
  <si>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</si>
  <si>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</si>
  <si>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</si>
  <si>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</si>
  <si>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</si>
  <si>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</si>
  <si>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</si>
  <si>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</si>
  <si>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</si>
  <si>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</si>
  <si>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</si>
  <si>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</si>
  <si>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</si>
  <si>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</si>
  <si>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</si>
  <si>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</si>
  <si>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</si>
  <si>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</si>
  <si>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</si>
  <si>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</si>
  <si>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</si>
  <si>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</si>
  <si>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</si>
  <si>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</si>
  <si>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</si>
  <si>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</si>
  <si>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</si>
  <si>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</si>
  <si>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</si>
  <si>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</si>
  <si>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</si>
  <si>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</si>
  <si>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</si>
  <si>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</si>
  <si>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</si>
  <si>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</si>
  <si>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</si>
  <si>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</si>
  <si>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</si>
  <si>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</si>
  <si>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</si>
  <si>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</si>
  <si>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</si>
  <si>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</si>
  <si>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</si>
  <si>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</si>
  <si>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</si>
  <si>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</si>
  <si>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</si>
  <si>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</si>
  <si>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</si>
  <si>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</si>
  <si>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</si>
  <si>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</si>
  <si>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</si>
  <si>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</si>
  <si>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</si>
  <si>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</si>
  <si>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</si>
  <si>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</si>
  <si>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</si>
  <si>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</si>
  <si>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</si>
  <si>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</si>
  <si>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</si>
  <si>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</si>
  <si>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</si>
  <si>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</si>
  <si>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</si>
  <si>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</si>
  <si>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</si>
  <si>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</si>
  <si>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</si>
  <si>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</si>
  <si>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</si>
  <si>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</si>
  <si>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</si>
  <si>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</si>
  <si>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</si>
  <si>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</si>
  <si>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</si>
  <si>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</si>
  <si>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</si>
  <si>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</si>
  <si>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</si>
  <si>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</si>
  <si>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</si>
  <si>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</si>
  <si>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</si>
  <si>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</si>
  <si>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</si>
  <si>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</si>
  <si>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</si>
  <si>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</si>
  <si>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</si>
  <si>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</si>
  <si>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</si>
  <si>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</si>
  <si>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</si>
  <si>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</si>
  <si>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</si>
  <si>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</si>
  <si>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</si>
  <si>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</si>
  <si>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</si>
  <si>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</si>
  <si>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</si>
  <si>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</si>
  <si>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</si>
  <si>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</si>
  <si>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</si>
  <si>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</si>
  <si>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</si>
  <si>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</si>
  <si>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</si>
  <si>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</si>
  <si>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</si>
  <si>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</si>
  <si>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</si>
  <si>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</si>
  <si>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</si>
  <si>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</si>
  <si>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</si>
  <si>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</si>
  <si>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</si>
  <si>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</si>
  <si>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</si>
  <si>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</si>
  <si>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</si>
  <si>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</si>
  <si>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</si>
  <si>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</si>
  <si>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</si>
  <si>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</si>
  <si>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</si>
  <si>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</si>
  <si>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</si>
  <si>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</si>
  <si>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</si>
  <si>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</si>
  <si>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</si>
  <si>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</si>
  <si>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</si>
  <si>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</si>
  <si>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</si>
  <si>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</si>
  <si>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</si>
  <si>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</si>
  <si>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</si>
  <si>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</si>
  <si>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</si>
  <si>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</si>
  <si>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</si>
  <si>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</si>
  <si>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</si>
  <si>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</si>
  <si>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</si>
  <si>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</si>
  <si>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</si>
  <si>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</si>
  <si>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</si>
  <si>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</si>
  <si>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</si>
  <si>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</si>
  <si>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</si>
  <si>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</si>
  <si>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</si>
  <si>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</si>
  <si>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</si>
  <si>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</si>
  <si>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</si>
  <si>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</si>
  <si>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</si>
  <si>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</si>
  <si>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</si>
  <si>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</si>
  <si>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</si>
  <si>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</si>
  <si>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</si>
  <si>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</si>
  <si>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</si>
  <si>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</si>
  <si>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</si>
  <si>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</si>
  <si>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</si>
  <si>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</si>
  <si>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</si>
  <si>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</si>
  <si>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</si>
  <si>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</si>
  <si>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</si>
  <si>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</si>
  <si>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</si>
  <si>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</si>
  <si>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</si>
  <si>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</si>
  <si>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</si>
  <si>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</si>
  <si>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</si>
  <si>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</si>
  <si>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</si>
  <si>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</si>
  <si>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</si>
  <si>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</si>
  <si>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</si>
  <si>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</si>
  <si>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</si>
  <si>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</si>
  <si>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</si>
  <si>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</si>
  <si>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</si>
  <si>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</si>
  <si>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</si>
  <si>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</si>
  <si>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</si>
  <si>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</si>
  <si>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</si>
  <si>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</si>
  <si>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</si>
  <si>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</si>
  <si>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</si>
  <si>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</si>
  <si>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</si>
  <si>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</si>
  <si>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</si>
  <si>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</si>
  <si>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</si>
  <si>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</si>
  <si>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</si>
  <si>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</si>
  <si>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</si>
  <si>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</si>
  <si>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</si>
  <si>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</si>
  <si>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</si>
  <si>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</si>
  <si>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</si>
  <si>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</si>
  <si>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</si>
  <si>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</si>
  <si>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</si>
  <si>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</si>
  <si>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</si>
  <si>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</si>
  <si>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</si>
  <si>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</si>
  <si>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</si>
  <si>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</si>
  <si>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</si>
  <si>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</si>
  <si>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</si>
  <si>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</si>
  <si>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</si>
  <si>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</si>
  <si>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</si>
  <si>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</si>
  <si>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</si>
  <si>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</si>
  <si>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</si>
  <si>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</si>
  <si>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</si>
  <si>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</si>
  <si>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</si>
  <si>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</si>
  <si>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</si>
  <si>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</si>
  <si>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</si>
  <si>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</si>
  <si>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</si>
  <si>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</si>
  <si>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</si>
  <si>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</si>
  <si>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</si>
  <si>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</si>
  <si>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</si>
  <si>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</si>
  <si>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</si>
  <si>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</si>
  <si>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</si>
  <si>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</si>
  <si>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</si>
  <si>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</si>
  <si>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</si>
  <si>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</si>
  <si>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</si>
  <si>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</si>
  <si>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</si>
  <si>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</si>
  <si>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</si>
  <si>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</si>
  <si>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</si>
  <si>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</si>
  <si>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</si>
  <si>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</si>
  <si>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</si>
  <si>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</si>
  <si>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</si>
  <si>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</si>
  <si>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</si>
  <si>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</si>
  <si>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</si>
  <si>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</si>
  <si>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</si>
  <si>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</si>
  <si>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</si>
  <si>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</si>
  <si>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</si>
  <si>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</si>
  <si>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</si>
  <si>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</si>
  <si>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</si>
  <si>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</si>
  <si>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</si>
  <si>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</si>
  <si>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</si>
  <si>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</si>
  <si>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</si>
  <si>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</si>
  <si>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</si>
  <si>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</si>
  <si>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</si>
  <si>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</si>
  <si>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</si>
  <si>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</si>
  <si>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</si>
  <si>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</si>
  <si>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</si>
  <si>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</si>
  <si>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</si>
  <si>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</si>
  <si>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</si>
  <si>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</si>
  <si>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</si>
  <si>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</si>
  <si>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</si>
  <si>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</si>
  <si>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</si>
  <si>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</si>
  <si>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</si>
  <si>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</si>
  <si>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</si>
  <si>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</si>
  <si>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</si>
  <si>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</si>
  <si>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</si>
  <si>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</si>
  <si>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</si>
  <si>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</si>
  <si>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</si>
  <si>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</si>
  <si>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</si>
  <si>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</si>
  <si>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</si>
  <si>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</si>
  <si>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</si>
  <si>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</si>
  <si>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</si>
  <si>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</si>
  <si>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</si>
  <si>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</si>
  <si>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</si>
  <si>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</si>
  <si>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</si>
  <si>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</si>
  <si>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</si>
  <si>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</si>
  <si>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</si>
  <si>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</si>
  <si>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</si>
  <si>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</si>
  <si>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</si>
  <si>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</si>
  <si>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</si>
  <si>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</si>
  <si>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</si>
  <si>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</si>
  <si>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</si>
  <si>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</si>
  <si>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</si>
  <si>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</si>
  <si>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</si>
  <si>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</si>
  <si>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</si>
  <si>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</si>
  <si>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</si>
  <si>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</si>
  <si>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</si>
  <si>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</si>
  <si>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</si>
  <si>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</si>
  <si>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</si>
  <si>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</si>
  <si>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</si>
  <si>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</si>
  <si>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</si>
  <si>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</si>
  <si>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</si>
  <si>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</si>
  <si>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</si>
  <si>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</si>
  <si>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</si>
  <si>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</si>
  <si>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</si>
  <si>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</si>
  <si>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</si>
  <si>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</si>
  <si>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</si>
  <si>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</si>
  <si>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</si>
  <si>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</si>
  <si>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</si>
  <si>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</si>
  <si>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</si>
  <si>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</si>
  <si>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</si>
  <si>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</si>
  <si>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</si>
  <si>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</si>
  <si>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</si>
  <si>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</si>
  <si>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</si>
  <si>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</si>
  <si>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</si>
  <si>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</si>
  <si>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</si>
  <si>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</si>
  <si>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</si>
  <si>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</si>
  <si>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</si>
  <si>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</si>
  <si>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</si>
  <si>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</si>
  <si>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</si>
  <si>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</si>
  <si>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</si>
  <si>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</si>
  <si>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</si>
  <si>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</si>
  <si>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</si>
  <si>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</si>
  <si>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</si>
  <si>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</si>
  <si>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</si>
  <si>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</si>
  <si>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</si>
  <si>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</si>
  <si>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</si>
  <si>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</si>
  <si>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</si>
  <si>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</si>
  <si>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</si>
  <si>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</si>
  <si>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</si>
  <si>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</si>
  <si>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</si>
  <si>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</si>
  <si>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</si>
  <si>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</si>
  <si>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</si>
  <si>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</si>
  <si>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</si>
  <si>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</si>
  <si>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</si>
  <si>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</si>
  <si>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</si>
  <si>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</si>
  <si>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</si>
  <si>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</si>
  <si>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</si>
  <si>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</si>
  <si>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</si>
  <si>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</si>
  <si>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</si>
  <si>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</si>
  <si>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</si>
  <si>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</si>
  <si>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</si>
  <si>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</si>
  <si>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</si>
  <si>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</si>
  <si>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</si>
  <si>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</si>
  <si>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</si>
  <si>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</si>
  <si>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</si>
  <si>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</si>
  <si>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</si>
  <si>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</si>
  <si>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</si>
  <si>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</si>
  <si>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</si>
  <si>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</si>
  <si>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</si>
  <si>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</si>
  <si>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</si>
  <si>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</si>
  <si>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</si>
  <si>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</si>
  <si>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</si>
  <si>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</si>
  <si>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</si>
  <si>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</si>
  <si>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</si>
  <si>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</si>
  <si>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</si>
  <si>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</si>
  <si>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</si>
  <si>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</si>
  <si>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</si>
  <si>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</si>
  <si>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</si>
  <si>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</si>
  <si>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</si>
  <si>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</si>
  <si>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</si>
  <si>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</si>
  <si>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</si>
  <si>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</si>
  <si>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</si>
  <si>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</si>
  <si>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</si>
  <si>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</si>
  <si>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</si>
  <si>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</si>
  <si>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</si>
  <si>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</si>
  <si>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</si>
  <si>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</si>
  <si>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</si>
  <si>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</si>
  <si>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</si>
  <si>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</si>
  <si>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</si>
  <si>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</si>
  <si>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</si>
  <si>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</si>
  <si>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</si>
  <si>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</si>
  <si>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</si>
  <si>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</si>
  <si>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</si>
  <si>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</si>
  <si>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</si>
  <si>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</si>
  <si>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</si>
  <si>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</si>
  <si>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</si>
  <si>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</si>
  <si>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</si>
  <si>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</si>
  <si>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</si>
  <si>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</si>
  <si>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</si>
  <si>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</si>
  <si>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</si>
  <si>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</si>
  <si>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</si>
  <si>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</si>
  <si>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</si>
  <si>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</si>
  <si>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</si>
  <si>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</si>
  <si>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</si>
  <si>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</si>
  <si>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</si>
  <si>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</si>
  <si>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</si>
  <si>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</si>
  <si>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</si>
  <si>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</si>
  <si>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</si>
  <si>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</si>
  <si>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</si>
  <si>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</si>
  <si>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</si>
  <si>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</si>
  <si>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</si>
  <si>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</si>
  <si>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</si>
  <si>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</si>
  <si>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</si>
  <si>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</si>
  <si>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</si>
  <si>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</si>
  <si>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</si>
  <si>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</si>
  <si>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</si>
  <si>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</si>
  <si>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</si>
  <si>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</si>
  <si>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</si>
  <si>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</si>
  <si>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</si>
  <si>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</si>
  <si>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</si>
  <si>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</si>
  <si>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</si>
  <si>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</si>
  <si>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</si>
  <si>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</si>
  <si>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</si>
  <si>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</si>
  <si>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</si>
  <si>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</si>
  <si>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</si>
  <si>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</si>
  <si>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</si>
  <si>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</si>
  <si>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</si>
  <si>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</si>
  <si>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</si>
  <si>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</si>
  <si>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</si>
  <si>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</si>
  <si>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</si>
  <si>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</si>
  <si>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</si>
  <si>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</si>
  <si>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</si>
  <si>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</si>
  <si>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</si>
  <si>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</si>
  <si>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</si>
  <si>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</si>
  <si>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</si>
  <si>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</si>
  <si>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</si>
  <si>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</si>
  <si>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</si>
  <si>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</si>
  <si>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</si>
  <si>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</si>
  <si>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</si>
  <si>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</si>
  <si>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</si>
  <si>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</si>
  <si>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</si>
  <si>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</si>
  <si>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</si>
  <si>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</si>
  <si>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</si>
  <si>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</si>
  <si>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</si>
  <si>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</si>
  <si>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</si>
  <si>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</si>
  <si>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</si>
  <si>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</si>
  <si>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</si>
  <si>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</si>
  <si>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</si>
  <si>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</si>
  <si>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</si>
  <si>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</si>
  <si>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</si>
  <si>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</si>
  <si>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</si>
  <si>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</si>
  <si>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</si>
  <si>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</si>
  <si>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</si>
  <si>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</si>
  <si>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</si>
  <si>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</si>
  <si>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</si>
  <si>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</si>
  <si>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</si>
  <si>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</si>
  <si>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</si>
  <si>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</si>
  <si>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</si>
  <si>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</si>
  <si>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</si>
  <si>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</si>
  <si>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</si>
  <si>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</si>
  <si>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</si>
  <si>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</si>
  <si>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</si>
  <si>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</si>
  <si>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</si>
  <si>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</si>
  <si>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</si>
  <si>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</si>
  <si>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</si>
  <si>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</si>
  <si>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</si>
  <si>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</si>
  <si>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</si>
  <si>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</si>
  <si>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</si>
  <si>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</si>
  <si>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</si>
  <si>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</si>
  <si>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</si>
  <si>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</si>
  <si>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</si>
  <si>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</si>
  <si>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</si>
  <si>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</si>
  <si>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</si>
  <si>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</si>
  <si>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</si>
  <si>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</si>
  <si>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</si>
  <si>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</si>
  <si>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</si>
  <si>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</si>
  <si>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</si>
  <si>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</si>
  <si>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</si>
  <si>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</si>
  <si>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</si>
  <si>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</si>
  <si>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</si>
  <si>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</si>
  <si>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</si>
  <si>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</si>
  <si>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</si>
  <si>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</si>
  <si>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</si>
  <si>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</si>
  <si>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</si>
  <si>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</si>
  <si>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</si>
  <si>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</si>
  <si>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</si>
  <si>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</si>
  <si>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</si>
  <si>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</si>
  <si>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</si>
  <si>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</si>
  <si>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</si>
  <si>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</si>
  <si>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</si>
  <si>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</si>
  <si>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</si>
  <si>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</si>
  <si>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</si>
  <si>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</si>
  <si>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</si>
  <si>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</si>
  <si>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</si>
  <si>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</si>
  <si>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</si>
  <si>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</si>
  <si>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</si>
  <si>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</si>
  <si>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</si>
  <si>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</si>
  <si>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</si>
  <si>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</si>
  <si>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</si>
  <si>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</si>
  <si>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</si>
  <si>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</si>
  <si>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</si>
  <si>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</si>
  <si>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</si>
  <si>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</si>
  <si>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</si>
  <si>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</si>
  <si>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</si>
  <si>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</si>
  <si>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</si>
  <si>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</si>
  <si>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</si>
  <si>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</si>
  <si>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</si>
  <si>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</si>
  <si>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</si>
  <si>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</si>
  <si>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</si>
  <si>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</si>
  <si>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</si>
  <si>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</si>
  <si>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</si>
  <si>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</si>
  <si>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</si>
  <si>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</si>
  <si>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</si>
  <si>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</si>
  <si>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</si>
  <si>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</si>
  <si>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</si>
  <si>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</si>
  <si>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</si>
  <si>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</si>
  <si>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</si>
  <si>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</si>
  <si>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</si>
  <si>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</si>
  <si>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</si>
  <si>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</si>
  <si>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</si>
  <si>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</si>
  <si>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</si>
  <si>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</si>
  <si>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</si>
  <si>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</si>
  <si>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</si>
  <si>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</si>
  <si>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</si>
  <si>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</si>
  <si>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</si>
  <si>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</si>
  <si>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</si>
  <si>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</si>
  <si>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</si>
  <si>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</si>
  <si>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</si>
  <si>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</si>
  <si>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</si>
  <si>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</si>
  <si>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</si>
  <si>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</si>
  <si>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</si>
  <si>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</si>
  <si>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</si>
  <si>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</si>
  <si>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</si>
  <si>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</si>
  <si>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</si>
  <si>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</si>
  <si>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</si>
  <si>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</si>
  <si>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</si>
  <si>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</si>
  <si>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</si>
  <si>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</si>
  <si>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</si>
  <si>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</si>
  <si>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</si>
  <si>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</si>
  <si>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</si>
  <si>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</si>
  <si>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</si>
  <si>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</si>
  <si>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</si>
  <si>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</si>
  <si>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</si>
  <si>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</si>
  <si>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</si>
  <si>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</si>
  <si>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</si>
  <si>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</si>
  <si>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</si>
  <si>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</si>
  <si>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</si>
  <si>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</si>
  <si>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</si>
  <si>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</si>
  <si>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</si>
  <si>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</si>
  <si>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</si>
  <si>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</si>
  <si>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</si>
  <si>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</si>
  <si>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</si>
  <si>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</si>
  <si>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</si>
  <si>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</si>
  <si>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</si>
  <si>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</si>
  <si>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</si>
  <si>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</si>
  <si>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</si>
  <si>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</si>
  <si>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</si>
  <si>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</si>
  <si>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</si>
  <si>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</si>
  <si>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</si>
  <si>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</si>
  <si>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</si>
  <si>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</si>
  <si>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</si>
  <si>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</si>
  <si>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</si>
  <si>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</si>
  <si>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</si>
  <si>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</si>
  <si>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</si>
  <si>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</si>
  <si>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</si>
  <si>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</si>
  <si>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</si>
  <si>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</si>
  <si>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</si>
  <si>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</si>
  <si>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</si>
  <si>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</si>
  <si>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</si>
  <si>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</si>
  <si>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</si>
  <si>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</si>
  <si>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</si>
  <si>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</si>
  <si>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</si>
  <si>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</si>
  <si>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</si>
  <si>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</si>
  <si>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</si>
  <si>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</si>
  <si>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</si>
  <si>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</si>
  <si>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</si>
  <si>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</si>
  <si>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</si>
  <si>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</si>
  <si>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</si>
  <si>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</si>
  <si>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</si>
  <si>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</si>
  <si>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</si>
  <si>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</si>
  <si>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</si>
  <si>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</si>
  <si>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</si>
  <si>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</si>
  <si>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</si>
  <si>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</si>
  <si>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</si>
  <si>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</si>
  <si>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</si>
  <si>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</si>
  <si>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</si>
  <si>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</si>
  <si>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</si>
  <si>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</si>
  <si>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</si>
  <si>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</si>
  <si>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</si>
  <si>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</si>
  <si>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</si>
  <si>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</si>
  <si>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</si>
  <si>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</si>
  <si>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</si>
  <si>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</si>
  <si>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</si>
  <si>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</si>
  <si>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</si>
  <si>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</si>
  <si>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</si>
  <si>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</si>
  <si>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</si>
  <si>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</si>
  <si>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</si>
  <si>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</si>
  <si>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</si>
  <si>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</si>
  <si>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</si>
  <si>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</si>
  <si>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</si>
  <si>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</si>
  <si>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</si>
  <si>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</si>
  <si>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</si>
  <si>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</si>
  <si>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</si>
  <si>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</si>
  <si>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</si>
  <si>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</si>
  <si>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</si>
  <si>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</si>
  <si>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</si>
  <si>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</si>
  <si>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</si>
  <si>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</si>
  <si>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</si>
  <si>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</si>
  <si>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</si>
  <si>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</si>
  <si>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</si>
  <si>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</si>
  <si>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</si>
  <si>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</si>
  <si>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</si>
  <si>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</si>
  <si>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</si>
  <si>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</si>
  <si>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</si>
  <si>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</si>
  <si>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</si>
  <si>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</si>
  <si>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</si>
  <si>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</si>
  <si>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</si>
  <si>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</si>
  <si>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</si>
  <si>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</si>
  <si>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</si>
  <si>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</si>
  <si>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</si>
  <si>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</si>
  <si>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</si>
  <si>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</si>
  <si>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</si>
  <si>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</si>
  <si>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</si>
  <si>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</si>
  <si>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</si>
  <si>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</si>
  <si>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</si>
  <si>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</si>
  <si>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</si>
  <si>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</si>
  <si>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</si>
  <si>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</si>
  <si>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</si>
  <si>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</si>
  <si>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</si>
  <si>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</si>
  <si>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</si>
  <si>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</si>
  <si>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</si>
  <si>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</si>
  <si>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</si>
  <si>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</si>
  <si>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</si>
  <si>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</si>
  <si>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</si>
  <si>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</si>
  <si>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</si>
  <si>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</si>
  <si>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</si>
  <si>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</si>
  <si>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</si>
  <si>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</si>
  <si>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</si>
  <si>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</si>
  <si>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</si>
  <si>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</si>
  <si>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</si>
  <si>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</si>
  <si>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</si>
  <si>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</si>
  <si>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</si>
  <si>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</si>
  <si>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</si>
  <si>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</si>
  <si>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</si>
  <si>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</si>
  <si>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</si>
  <si>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</si>
  <si>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</si>
  <si>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</si>
  <si>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</si>
  <si>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</si>
  <si>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</si>
  <si>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</si>
  <si>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</si>
  <si>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</si>
  <si>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</si>
  <si>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</si>
  <si>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</si>
  <si>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</si>
  <si>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</si>
  <si>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</si>
  <si>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</si>
  <si>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</si>
  <si>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</si>
  <si>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</si>
  <si>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</si>
  <si>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</si>
  <si>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</si>
  <si>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</si>
  <si>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</si>
  <si>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</si>
  <si>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</si>
  <si>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</si>
  <si>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</si>
  <si>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</si>
  <si>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</si>
  <si>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</si>
  <si>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</si>
  <si>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</si>
  <si>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</si>
  <si>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</si>
  <si>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</si>
  <si>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</si>
  <si>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</si>
  <si>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</si>
  <si>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</si>
  <si>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</si>
  <si>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</si>
  <si>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</si>
  <si>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</si>
  <si>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</si>
  <si>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</si>
  <si>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</si>
  <si>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</si>
  <si>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</si>
  <si>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</si>
  <si>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</si>
  <si>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</si>
  <si>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</si>
  <si>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</si>
  <si>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</si>
  <si>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</si>
  <si>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</si>
  <si>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</si>
  <si>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</si>
  <si>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</si>
  <si>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</si>
  <si>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</si>
  <si>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</si>
  <si>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</si>
  <si>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</si>
  <si>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</si>
  <si>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</si>
  <si>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</si>
  <si>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</si>
  <si>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</si>
  <si>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</si>
  <si>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</si>
  <si>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</si>
  <si>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</si>
  <si>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</si>
  <si>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</si>
  <si>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</si>
  <si>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</si>
  <si>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</si>
  <si>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</si>
  <si>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</si>
  <si>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</si>
  <si>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</si>
  <si>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</si>
  <si>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</si>
  <si>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</si>
  <si>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</si>
  <si>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</si>
  <si>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</si>
  <si>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</si>
  <si>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</si>
  <si>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</si>
  <si>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</si>
  <si>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</si>
  <si>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</si>
  <si>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</si>
  <si>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</si>
  <si>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</si>
  <si>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</si>
  <si>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</si>
  <si>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</si>
  <si>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</si>
  <si>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</si>
  <si>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</si>
  <si>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</si>
  <si>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</si>
  <si>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</si>
  <si>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</si>
  <si>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</si>
  <si>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</si>
  <si>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</si>
  <si>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</si>
  <si>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</si>
  <si>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</si>
  <si>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</si>
  <si>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</si>
  <si>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</si>
  <si>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</si>
  <si>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</si>
  <si>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</si>
  <si>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</si>
  <si>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</si>
  <si>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</si>
  <si>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</si>
  <si>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</si>
  <si>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</si>
  <si>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</si>
  <si>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</si>
  <si>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</si>
  <si>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</si>
  <si>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</si>
  <si>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</si>
  <si>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</si>
  <si>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</si>
  <si>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</si>
  <si>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</si>
  <si>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</si>
  <si>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</si>
  <si>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</si>
  <si>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</si>
  <si>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</si>
  <si>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</si>
  <si>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</si>
  <si>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</si>
  <si>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</si>
  <si>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</si>
  <si>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</si>
  <si>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</si>
  <si>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</si>
  <si>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</si>
  <si>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</si>
  <si>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</si>
  <si>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</si>
  <si>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</si>
  <si>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</si>
  <si>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</si>
  <si>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</si>
  <si>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</si>
  <si>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</si>
  <si>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</si>
  <si>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</si>
  <si>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</si>
  <si>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</si>
  <si>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</si>
  <si>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</si>
  <si>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</si>
  <si>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</si>
  <si>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</si>
  <si>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</si>
  <si>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</si>
  <si>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</si>
  <si>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</si>
  <si>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</si>
  <si>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</si>
  <si>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</si>
  <si>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</si>
  <si>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</si>
  <si>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</si>
  <si>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</si>
  <si>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</si>
  <si>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</si>
  <si>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</si>
  <si>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</si>
  <si>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</si>
  <si>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</si>
  <si>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</si>
  <si>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</si>
  <si>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</si>
  <si>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</si>
  <si>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</si>
  <si>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</si>
  <si>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</si>
  <si>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</si>
  <si>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</si>
  <si>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</si>
  <si>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</si>
  <si>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</si>
  <si>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</si>
  <si>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</si>
  <si>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</si>
  <si>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</si>
  <si>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</si>
  <si>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</si>
  <si>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</si>
  <si>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</si>
  <si>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</si>
  <si>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</si>
  <si>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</si>
  <si>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</si>
  <si>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</si>
  <si>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</si>
  <si>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</si>
  <si>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</si>
  <si>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</si>
  <si>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</si>
  <si>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</si>
  <si>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</si>
  <si>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</si>
  <si>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</si>
  <si>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</si>
  <si>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</si>
  <si>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</si>
  <si>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</si>
  <si>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</si>
  <si>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</si>
  <si>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</si>
  <si>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</si>
  <si>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</si>
  <si>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</si>
  <si>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</si>
  <si>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</si>
  <si>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</si>
  <si>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</si>
  <si>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</si>
  <si>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</si>
  <si>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</si>
  <si>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</si>
  <si>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</si>
  <si>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</si>
  <si>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</si>
  <si>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</si>
  <si>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</si>
  <si>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</si>
  <si>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</si>
  <si>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</si>
  <si>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</si>
  <si>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</si>
  <si>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</si>
  <si>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</si>
  <si>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</si>
  <si>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</si>
  <si>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</si>
  <si>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</si>
  <si>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</si>
  <si>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</si>
  <si>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</si>
  <si>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</si>
  <si>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</si>
  <si>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</si>
  <si>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</si>
  <si>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</si>
  <si>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</si>
  <si>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</si>
  <si>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</si>
  <si>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</si>
  <si>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</si>
  <si>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</si>
  <si>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</si>
  <si>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</si>
  <si>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</si>
  <si>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</si>
  <si>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</si>
  <si>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</si>
  <si>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</si>
  <si>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</si>
  <si>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</si>
  <si>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</si>
  <si>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</si>
  <si>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</si>
  <si>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</si>
  <si>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</si>
  <si>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</si>
  <si>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</si>
  <si>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</si>
  <si>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</si>
  <si>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</si>
  <si>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</si>
  <si>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</si>
  <si>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</si>
  <si>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</si>
  <si>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</si>
  <si>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</si>
  <si>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</si>
  <si>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</si>
  <si>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</si>
  <si>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</si>
  <si>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</si>
  <si>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</si>
  <si>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</si>
  <si>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</si>
  <si>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</si>
  <si>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</si>
  <si>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</si>
  <si>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</si>
  <si>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</si>
  <si>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</si>
  <si>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</si>
  <si>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</si>
  <si>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</si>
  <si>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</si>
  <si>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</si>
  <si>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</si>
  <si>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</si>
  <si>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</si>
  <si>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</si>
  <si>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</si>
  <si>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</si>
  <si>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</si>
  <si>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</si>
  <si>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</si>
  <si>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</si>
  <si>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</si>
  <si>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</si>
  <si>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</si>
  <si>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</si>
  <si>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</si>
  <si>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</si>
  <si>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</si>
  <si>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</si>
  <si>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</si>
  <si>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</si>
  <si>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</si>
  <si>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</si>
  <si>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</si>
  <si>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</si>
  <si>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</si>
  <si>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</si>
  <si>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</si>
  <si>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</si>
  <si>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</si>
  <si>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</si>
  <si>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</si>
  <si>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</si>
  <si>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</si>
  <si>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</si>
  <si>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</si>
  <si>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</si>
  <si>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</si>
  <si>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</si>
  <si>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</si>
  <si>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</si>
  <si>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</si>
  <si>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</si>
  <si>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</si>
  <si>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</si>
  <si>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</si>
  <si>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</si>
  <si>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</si>
  <si>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</si>
  <si>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</si>
  <si>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</si>
  <si>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</si>
  <si>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</si>
  <si>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</si>
  <si>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</si>
  <si>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</si>
  <si>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</si>
  <si>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</si>
  <si>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</si>
  <si>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</si>
  <si>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</si>
  <si>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</si>
  <si>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</si>
  <si>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</si>
  <si>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</si>
  <si>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</si>
  <si>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</si>
  <si>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</si>
  <si>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</si>
  <si>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</si>
  <si>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</si>
  <si>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</si>
  <si>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</si>
  <si>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</si>
  <si>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</si>
  <si>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</si>
  <si>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</si>
  <si>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</si>
  <si>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</si>
  <si>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</si>
  <si>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</si>
  <si>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</si>
  <si>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</si>
  <si>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</si>
  <si>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</si>
  <si>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</si>
  <si>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</si>
  <si>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</si>
  <si>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</si>
  <si>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</si>
  <si>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</si>
  <si>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</si>
  <si>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</si>
  <si>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</si>
  <si>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</si>
  <si>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</si>
  <si>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</si>
  <si>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</si>
  <si>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</si>
  <si>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</si>
  <si>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</si>
  <si>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</si>
  <si>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</si>
  <si>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</si>
  <si>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</si>
  <si>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</si>
  <si>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</si>
  <si>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</si>
  <si>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</si>
  <si>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</si>
  <si>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</si>
  <si>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</si>
  <si>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</si>
  <si>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</si>
  <si>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</si>
  <si>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</si>
  <si>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</si>
  <si>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</si>
  <si>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</si>
  <si>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</si>
  <si>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</si>
  <si>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</si>
  <si>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</si>
  <si>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</si>
  <si>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</si>
  <si>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</si>
  <si>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</si>
  <si>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</si>
  <si>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</si>
  <si>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</si>
  <si>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</si>
  <si>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</si>
  <si>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</si>
  <si>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</si>
  <si>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</si>
  <si>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</si>
  <si>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</si>
  <si>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</si>
  <si>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</si>
  <si>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</si>
  <si>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</si>
  <si>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</si>
  <si>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</si>
  <si>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</si>
  <si>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</si>
  <si>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</si>
  <si>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</si>
  <si>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</si>
  <si>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</si>
  <si>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</si>
  <si>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</si>
  <si>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</si>
  <si>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</si>
  <si>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</si>
  <si>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</si>
  <si>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</si>
  <si>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</si>
  <si>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</si>
  <si>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</si>
  <si>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</si>
  <si>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</si>
  <si>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</si>
  <si>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</si>
  <si>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</si>
  <si>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</si>
  <si>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</si>
  <si>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</si>
  <si>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</si>
  <si>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</si>
  <si>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</si>
  <si>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</si>
  <si>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</si>
  <si>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</si>
  <si>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</si>
  <si>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</si>
  <si>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</si>
  <si>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</si>
  <si>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</si>
  <si>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</si>
  <si>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</si>
  <si>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</si>
  <si>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</si>
  <si>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</si>
  <si>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</si>
  <si>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</si>
  <si>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</si>
  <si>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</si>
  <si>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</si>
  <si>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</si>
  <si>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</si>
  <si>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</si>
  <si>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</si>
  <si>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</si>
  <si>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</si>
  <si>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</si>
  <si>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</si>
  <si>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</si>
  <si>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</si>
  <si>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</si>
  <si>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</si>
  <si>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</si>
  <si>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</si>
  <si>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</si>
  <si>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</si>
  <si>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</si>
  <si>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</si>
  <si>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</si>
  <si>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</si>
  <si>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</si>
  <si>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</si>
  <si>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</si>
  <si>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</si>
  <si>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</si>
  <si>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</si>
  <si>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</si>
  <si>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</si>
  <si>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</si>
  <si>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</si>
  <si>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</si>
  <si>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</si>
  <si>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</si>
  <si>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</si>
  <si>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</si>
  <si>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</si>
  <si>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</si>
  <si>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</si>
  <si>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</si>
  <si>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</si>
  <si>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</si>
  <si>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</si>
  <si>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</si>
  <si>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</si>
  <si>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</si>
  <si>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</si>
  <si>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</si>
  <si>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</si>
  <si>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</si>
  <si>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</si>
  <si>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</si>
  <si>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</si>
  <si>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</si>
  <si>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</si>
  <si>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</si>
  <si>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</si>
  <si>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</si>
  <si>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</si>
  <si>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</si>
  <si>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</si>
  <si>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</si>
  <si>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</si>
  <si>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</si>
  <si>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</si>
  <si>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</si>
  <si>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</si>
  <si>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</si>
  <si>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</si>
  <si>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</si>
  <si>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</si>
  <si>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</si>
  <si>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</si>
  <si>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</si>
  <si>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</si>
  <si>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</si>
  <si>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</si>
  <si>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</si>
  <si>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</si>
  <si>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</si>
  <si>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</si>
  <si>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</si>
  <si>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</si>
  <si>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</si>
  <si>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</si>
  <si>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</si>
  <si>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</si>
  <si>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</si>
  <si>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</si>
  <si>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</si>
  <si>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</si>
  <si>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</si>
  <si>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</si>
  <si>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</si>
  <si>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</si>
  <si>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</si>
  <si>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</si>
  <si>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</si>
  <si>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</si>
  <si>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</si>
  <si>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</si>
  <si>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</si>
  <si>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</si>
  <si>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</si>
  <si>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</si>
  <si>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</si>
  <si>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</si>
  <si>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</si>
  <si>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</si>
  <si>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</si>
  <si>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</si>
  <si>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</si>
  <si>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</si>
  <si>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</si>
  <si>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</si>
  <si>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</si>
  <si>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</si>
  <si>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</si>
  <si>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</si>
  <si>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</si>
  <si>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</si>
  <si>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</si>
  <si>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</si>
  <si>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</si>
  <si>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</si>
  <si>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</si>
  <si>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</si>
  <si>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</si>
  <si>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</si>
  <si>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</si>
  <si>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</si>
  <si>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</si>
  <si>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</si>
  <si>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</si>
  <si>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</si>
  <si>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</si>
  <si>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</si>
  <si>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</si>
  <si>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</si>
  <si>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</si>
  <si>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</si>
  <si>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</si>
  <si>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</si>
  <si>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</si>
  <si>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</si>
  <si>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</si>
  <si>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</si>
  <si>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</si>
  <si>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</si>
  <si>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</si>
  <si>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</si>
  <si>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</si>
  <si>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</si>
  <si>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</si>
  <si>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</si>
  <si>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</si>
  <si>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</si>
  <si>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</si>
  <si>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</si>
  <si>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</si>
  <si>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</si>
  <si>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</si>
  <si>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</si>
  <si>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</si>
  <si>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</si>
  <si>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</si>
  <si>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</si>
  <si>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</si>
  <si>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</si>
  <si>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</si>
  <si>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</si>
  <si>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</si>
  <si>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</si>
  <si>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</si>
  <si>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</si>
  <si>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</si>
  <si>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</si>
  <si>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</si>
  <si>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</si>
  <si>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</si>
  <si>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</si>
  <si>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</si>
  <si>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</si>
  <si>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</si>
  <si>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</si>
  <si>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</si>
  <si>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</si>
  <si>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</si>
  <si>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</si>
  <si>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</si>
  <si>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</si>
  <si>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</si>
  <si>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</si>
  <si>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</si>
  <si>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</si>
  <si>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</si>
  <si>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</si>
  <si>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</si>
  <si>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</si>
  <si>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</si>
  <si>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</si>
  <si>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</si>
  <si>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</si>
  <si>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</si>
  <si>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</si>
  <si>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</si>
  <si>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</si>
  <si>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</si>
  <si>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</si>
  <si>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</si>
  <si>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</si>
  <si>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</si>
  <si>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</si>
  <si>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</si>
  <si>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</si>
  <si>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</si>
  <si>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</si>
  <si>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</si>
  <si>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</si>
  <si>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</si>
  <si>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</si>
  <si>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</si>
  <si>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</si>
  <si>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</si>
  <si>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</si>
  <si>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</si>
  <si>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</si>
  <si>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</si>
  <si>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</si>
  <si>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</si>
  <si>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</si>
  <si>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</si>
  <si>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</si>
  <si>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</si>
  <si>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</si>
  <si>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</si>
  <si>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</si>
  <si>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</si>
  <si>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</si>
  <si>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</si>
  <si>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</si>
  <si>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</si>
  <si>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</si>
  <si>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</si>
  <si>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</si>
  <si>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</si>
  <si>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</si>
  <si>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</si>
  <si>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</si>
  <si>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</si>
  <si>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</si>
  <si>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</si>
  <si>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</si>
  <si>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</si>
  <si>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</si>
  <si>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</si>
  <si>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</si>
  <si>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</si>
  <si>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</si>
  <si>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</si>
  <si>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</si>
  <si>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</si>
  <si>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</si>
  <si>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</si>
  <si>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</si>
  <si>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</si>
  <si>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</si>
  <si>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</si>
  <si>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</si>
  <si>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</si>
  <si>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</si>
  <si>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</si>
  <si>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</si>
  <si>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</si>
  <si>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</si>
  <si>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</si>
  <si>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</si>
  <si>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</si>
  <si>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</si>
  <si>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</si>
  <si>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</si>
  <si>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</si>
  <si>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</si>
  <si>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</si>
  <si>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</si>
  <si>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</si>
  <si>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</si>
  <si>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</si>
  <si>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</si>
  <si>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</si>
  <si>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</si>
  <si>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</si>
  <si>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</si>
  <si>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</si>
  <si>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</si>
  <si>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</si>
  <si>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</si>
  <si>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</si>
  <si>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</si>
  <si>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</si>
  <si>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</si>
  <si>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</si>
  <si>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</si>
  <si>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</si>
  <si>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</si>
  <si>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</si>
  <si>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</si>
  <si>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</si>
  <si>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</si>
  <si>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</si>
  <si>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</si>
  <si>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</si>
  <si>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</si>
  <si>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</si>
  <si>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</si>
  <si>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</si>
  <si>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</si>
  <si>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</si>
  <si>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</si>
  <si>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</si>
  <si>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</si>
  <si>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</si>
  <si>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</si>
  <si>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</si>
  <si>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</si>
  <si>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</si>
  <si>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</si>
  <si>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</si>
  <si>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</si>
  <si>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</si>
  <si>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</si>
  <si>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</si>
  <si>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</si>
  <si>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</si>
  <si>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</si>
  <si>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</si>
  <si>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</si>
  <si>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</si>
  <si>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</si>
  <si>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</si>
  <si>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</si>
  <si>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</si>
  <si>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</si>
  <si>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</si>
  <si>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</si>
  <si>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</si>
  <si>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</si>
  <si>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</si>
  <si>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</si>
  <si>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</si>
  <si>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</si>
  <si>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</si>
  <si>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</si>
  <si>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</si>
  <si>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</si>
  <si>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</si>
  <si>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</si>
  <si>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</si>
  <si>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</si>
  <si>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</si>
  <si>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</si>
  <si>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</si>
  <si>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</si>
  <si>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</si>
  <si>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</si>
  <si>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</si>
  <si>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</si>
  <si>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</si>
  <si>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</si>
  <si>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</si>
  <si>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</si>
  <si>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</si>
  <si>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</si>
  <si>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</si>
  <si>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</si>
  <si>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</si>
  <si>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</si>
  <si>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</si>
  <si>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</si>
  <si>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</si>
  <si>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</si>
  <si>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</si>
  <si>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</si>
  <si>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</si>
  <si>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</si>
  <si>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</si>
  <si>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</si>
  <si>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</si>
  <si>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</si>
  <si>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</si>
  <si>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</si>
  <si>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</si>
  <si>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</si>
  <si>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</si>
  <si>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</si>
  <si>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</si>
  <si>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</si>
  <si>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</si>
  <si>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</si>
  <si>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</si>
  <si>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</si>
  <si>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</si>
  <si>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</si>
  <si>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</si>
  <si>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</si>
  <si>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</si>
  <si>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</si>
  <si>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</si>
  <si>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</si>
  <si>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</si>
  <si>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</si>
  <si>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</si>
  <si>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</si>
  <si>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</si>
  <si>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</si>
  <si>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</si>
  <si>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</si>
  <si>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</si>
  <si>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</si>
  <si>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</si>
  <si>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</si>
  <si>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</si>
  <si>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</si>
  <si>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</si>
  <si>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</si>
  <si>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</si>
  <si>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</si>
  <si>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</si>
  <si>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</si>
  <si>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</si>
  <si>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</si>
  <si>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</si>
  <si>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</si>
  <si>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</si>
  <si>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</si>
  <si>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</si>
  <si>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</si>
  <si>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</si>
  <si>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</si>
  <si>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</si>
  <si>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</si>
  <si>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</si>
  <si>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</si>
  <si>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</si>
  <si>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</si>
  <si>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</si>
  <si>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</si>
  <si>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</si>
  <si>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</si>
  <si>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</si>
  <si>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</si>
  <si>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</si>
  <si>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</si>
  <si>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</si>
  <si>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</si>
  <si>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</si>
  <si>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</si>
  <si>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</si>
  <si>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</si>
  <si>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</si>
  <si>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</si>
  <si>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</si>
  <si>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</si>
  <si>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</si>
  <si>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</si>
  <si>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</si>
  <si>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</si>
  <si>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</si>
  <si>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</si>
  <si>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</si>
  <si>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</si>
  <si>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</si>
  <si>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</si>
  <si>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</si>
  <si>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</si>
  <si>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</si>
  <si>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</si>
  <si>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</si>
  <si>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</si>
  <si>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</si>
  <si>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</si>
  <si>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</si>
  <si>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</si>
  <si>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</si>
  <si>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</si>
  <si>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</si>
  <si>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</si>
  <si>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</si>
  <si>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</si>
  <si>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</si>
  <si>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</si>
  <si>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</si>
  <si>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</si>
  <si>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</si>
  <si>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</si>
  <si>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</si>
  <si>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</si>
  <si>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</si>
  <si>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</si>
  <si>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</si>
  <si>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</si>
  <si>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</si>
  <si>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</si>
  <si>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</si>
  <si>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</si>
  <si>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</si>
  <si>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</si>
  <si>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</si>
  <si>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</si>
  <si>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</si>
  <si>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</si>
  <si>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</si>
  <si>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</si>
  <si>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</si>
  <si>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</si>
  <si>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</si>
  <si>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</si>
  <si>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</si>
  <si>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</si>
  <si>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</si>
  <si>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</si>
  <si>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</si>
  <si>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</si>
  <si>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</si>
  <si>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</si>
  <si>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</si>
  <si>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</si>
  <si>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</si>
  <si>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</si>
  <si>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</si>
  <si>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</si>
  <si>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</si>
  <si>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</si>
  <si>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</si>
  <si>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</si>
  <si>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</si>
  <si>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</si>
  <si>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</si>
  <si>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</si>
  <si>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</si>
  <si>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</si>
  <si>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</si>
  <si>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</si>
  <si>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</si>
  <si>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</si>
  <si>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</si>
  <si>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</si>
  <si>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</si>
  <si>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</si>
  <si>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</si>
  <si>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</si>
  <si>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</si>
  <si>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</si>
  <si>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</si>
  <si>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</si>
  <si>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</si>
  <si>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</si>
  <si>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</si>
  <si>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</si>
  <si>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</si>
  <si>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</si>
  <si>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</si>
  <si>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</si>
  <si>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</si>
  <si>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</si>
  <si>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</si>
  <si>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</si>
  <si>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</si>
  <si>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</si>
  <si>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</si>
  <si>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</si>
  <si>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</si>
  <si>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</si>
  <si>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</si>
  <si>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</si>
  <si>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</si>
  <si>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</si>
  <si>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</si>
  <si>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</si>
  <si>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</si>
  <si>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</si>
  <si>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</si>
  <si>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</si>
  <si>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</si>
  <si>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</si>
  <si>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</si>
  <si>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</si>
  <si>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</si>
  <si>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</si>
  <si>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</si>
  <si>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</si>
  <si>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</si>
  <si>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</si>
  <si>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</si>
  <si>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</si>
  <si>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</si>
  <si>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</si>
  <si>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</si>
  <si>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</si>
  <si>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</si>
  <si>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</si>
  <si>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</si>
  <si>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</si>
  <si>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</si>
  <si>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</si>
  <si>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</si>
  <si>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</si>
  <si>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</si>
  <si>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</si>
  <si>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</si>
  <si>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</si>
  <si>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</si>
  <si>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</si>
  <si>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</si>
  <si>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</si>
  <si>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</si>
  <si>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</si>
  <si>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</si>
  <si>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</si>
  <si>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</si>
  <si>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</si>
  <si>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</si>
  <si>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</si>
  <si>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</si>
  <si>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</si>
  <si>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</si>
  <si>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</si>
  <si>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</si>
  <si>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</si>
  <si>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</si>
  <si>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</si>
  <si>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</si>
  <si>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</si>
  <si>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</si>
  <si>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</si>
  <si>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</si>
  <si>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</si>
  <si>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</si>
  <si>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</si>
  <si>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</si>
  <si>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</si>
  <si>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</si>
  <si>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</si>
  <si>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</si>
  <si>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</si>
  <si>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</si>
  <si>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</si>
  <si>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</si>
  <si>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</si>
  <si>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</si>
  <si>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</si>
  <si>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</si>
  <si>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</si>
  <si>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</si>
  <si>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</si>
  <si>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</si>
  <si>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</si>
  <si>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</si>
  <si>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</si>
  <si>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</si>
  <si>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</si>
  <si>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</si>
  <si>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</si>
  <si>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</si>
  <si>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</si>
  <si>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</si>
  <si>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</si>
  <si>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</si>
  <si>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</si>
  <si>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</si>
  <si>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</si>
  <si>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</si>
  <si>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</si>
  <si>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</si>
  <si>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</si>
  <si>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</si>
  <si>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</si>
  <si>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</si>
  <si>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</si>
  <si>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</si>
  <si>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</si>
  <si>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</si>
  <si>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</si>
  <si>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</si>
  <si>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</si>
  <si>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</si>
  <si>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</si>
  <si>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</si>
  <si>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</si>
  <si>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</si>
  <si>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</si>
  <si>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</si>
  <si>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</si>
  <si>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</si>
  <si>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</si>
  <si>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</si>
  <si>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</si>
  <si>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</si>
  <si>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</si>
  <si>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</si>
  <si>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</si>
  <si>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</si>
  <si>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</si>
  <si>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</si>
  <si>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</si>
  <si>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</si>
  <si>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</si>
  <si>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</si>
  <si>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</si>
  <si>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</si>
  <si>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</si>
  <si>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</si>
  <si>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</si>
  <si>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</si>
  <si>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</si>
  <si>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</si>
  <si>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</si>
  <si>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</si>
  <si>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</si>
  <si>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</si>
  <si>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</si>
  <si>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</si>
  <si>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</si>
  <si>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</si>
  <si>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</si>
  <si>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</si>
  <si>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</si>
  <si>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</si>
  <si>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</si>
  <si>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</si>
  <si>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</si>
  <si>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</si>
  <si>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</si>
  <si>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</si>
  <si>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</si>
  <si>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</si>
  <si>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</si>
  <si>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</si>
  <si>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</si>
  <si>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</si>
  <si>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</si>
  <si>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</si>
  <si>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</si>
  <si>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</si>
  <si>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</si>
  <si>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</si>
  <si>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</si>
  <si>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</si>
  <si>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</si>
  <si>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</si>
  <si>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</si>
  <si>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</si>
  <si>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</si>
  <si>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</si>
  <si>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</si>
  <si>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</si>
  <si>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</si>
  <si>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</si>
  <si>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</si>
  <si>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</si>
  <si>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</si>
  <si>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</si>
  <si>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</si>
  <si>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</si>
  <si>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</si>
  <si>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</si>
  <si>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</si>
  <si>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</si>
  <si>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</si>
  <si>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</si>
  <si>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</si>
  <si>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</si>
  <si>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</si>
  <si>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</si>
  <si>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</si>
  <si>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</si>
  <si>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</si>
  <si>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</si>
  <si>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</si>
  <si>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</si>
  <si>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</si>
  <si>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</si>
  <si>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</si>
  <si>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</si>
  <si>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</si>
  <si>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</si>
  <si>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</si>
  <si>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</si>
  <si>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</si>
  <si>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</si>
  <si>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</si>
  <si>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</si>
  <si>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</si>
  <si>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</si>
  <si>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</si>
  <si>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</si>
  <si>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</si>
  <si>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</si>
  <si>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</si>
  <si>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</si>
  <si>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</si>
  <si>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</si>
  <si>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</si>
  <si>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</si>
  <si>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</si>
  <si>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</si>
  <si>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</si>
  <si>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</si>
  <si>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</si>
  <si>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</si>
  <si>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</si>
  <si>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</si>
  <si>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</si>
  <si>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</si>
  <si>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</si>
  <si>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</si>
  <si>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</si>
  <si>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</si>
  <si>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</si>
  <si>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</si>
  <si>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</si>
  <si>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</si>
  <si>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</si>
  <si>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</si>
  <si>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</si>
  <si>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</si>
  <si>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</si>
  <si>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</si>
  <si>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</si>
  <si>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</si>
  <si>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</si>
  <si>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</si>
  <si>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</si>
  <si>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</si>
  <si>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</si>
  <si>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</si>
  <si>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</si>
  <si>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</si>
  <si>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</si>
  <si>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</si>
  <si>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</si>
  <si>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</si>
  <si>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</si>
  <si>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</si>
  <si>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</si>
  <si>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</si>
  <si>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</si>
  <si>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</si>
  <si>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</si>
  <si>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</si>
  <si>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</si>
  <si>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</si>
  <si>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</si>
  <si>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</si>
  <si>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</si>
  <si>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</si>
  <si>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</si>
  <si>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</si>
  <si>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</si>
  <si>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</si>
  <si>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</si>
  <si>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</si>
  <si>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</si>
  <si>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</si>
  <si>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</si>
  <si>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</si>
  <si>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</si>
  <si>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</si>
  <si>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</si>
  <si>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</si>
  <si>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</si>
  <si>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</si>
  <si>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</si>
  <si>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</si>
  <si>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</si>
  <si>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</si>
  <si>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</si>
  <si>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</si>
  <si>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</si>
  <si>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</si>
  <si>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</si>
  <si>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</si>
  <si>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</si>
  <si>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</si>
  <si>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</si>
  <si>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</si>
  <si>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</si>
  <si>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</si>
  <si>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</si>
  <si>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</si>
  <si>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</si>
  <si>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</si>
  <si>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</si>
  <si>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</si>
  <si>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</si>
  <si>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</si>
  <si>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</si>
  <si>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</si>
  <si>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</si>
  <si>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</si>
  <si>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</si>
  <si>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</si>
  <si>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</si>
  <si>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</si>
  <si>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</si>
  <si>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</si>
  <si>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</si>
  <si>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</si>
  <si>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</si>
  <si>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</si>
  <si>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</si>
  <si>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</si>
  <si>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</si>
  <si>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</si>
  <si>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</si>
  <si>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</si>
  <si>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</si>
  <si>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</si>
  <si>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</si>
  <si>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</si>
  <si>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</si>
  <si>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</si>
  <si>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</si>
  <si>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</si>
  <si>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</si>
  <si>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</si>
  <si>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</si>
  <si>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</si>
  <si>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</si>
  <si>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</si>
  <si>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</si>
  <si>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</si>
  <si>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</si>
  <si>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</si>
  <si>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</si>
  <si>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</si>
  <si>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</si>
  <si>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</si>
  <si>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</si>
  <si>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</si>
  <si>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</si>
  <si>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</si>
  <si>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</si>
  <si>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</si>
  <si>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</si>
  <si>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</si>
  <si>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</si>
  <si>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</si>
  <si>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</si>
  <si>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</si>
  <si>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</si>
  <si>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</si>
  <si>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</si>
  <si>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</si>
  <si>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</si>
  <si>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</si>
  <si>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</si>
  <si>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</si>
  <si>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</si>
  <si>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</si>
  <si>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</si>
  <si>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</si>
  <si>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</si>
  <si>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</si>
  <si>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</si>
  <si>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</si>
  <si>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</si>
  <si>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</si>
  <si>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</si>
  <si>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</si>
  <si>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</si>
  <si>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</si>
  <si>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</si>
  <si>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</si>
  <si>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</si>
  <si>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</si>
  <si>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</si>
  <si>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</si>
  <si>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</si>
  <si>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</si>
  <si>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</si>
  <si>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</si>
  <si>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</si>
  <si>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</si>
  <si>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</si>
  <si>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</si>
  <si>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</si>
  <si>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</si>
  <si>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</si>
  <si>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</si>
  <si>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</si>
  <si>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</si>
  <si>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</si>
  <si>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</si>
  <si>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</si>
  <si>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</si>
  <si>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</si>
  <si>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</si>
  <si>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</si>
  <si>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</si>
  <si>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</si>
  <si>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</si>
  <si>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</si>
  <si>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</si>
  <si>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</si>
  <si>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</si>
  <si>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</si>
  <si>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</si>
  <si>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</si>
  <si>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</si>
  <si>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</si>
  <si>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</si>
  <si>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</si>
  <si>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</si>
  <si>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</si>
  <si>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</si>
  <si>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</si>
  <si>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</si>
  <si>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</si>
  <si>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</si>
  <si>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</si>
  <si>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</si>
  <si>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</si>
  <si>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</si>
  <si>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</si>
  <si>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</si>
  <si>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</si>
  <si>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</si>
  <si>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</si>
  <si>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</si>
  <si>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</si>
  <si>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</si>
  <si>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</si>
  <si>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</si>
  <si>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</si>
  <si>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</si>
  <si>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</si>
  <si>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</si>
  <si>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</si>
  <si>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</si>
  <si>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</si>
  <si>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</si>
  <si>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</si>
  <si>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</si>
  <si>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</si>
  <si>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</si>
  <si>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</si>
  <si>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</si>
  <si>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</si>
  <si>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</si>
  <si>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</si>
  <si>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</si>
  <si>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</si>
  <si>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</si>
  <si>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</si>
  <si>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</si>
  <si>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</si>
  <si>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</si>
  <si>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</si>
  <si>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</si>
  <si>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</si>
  <si>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</si>
  <si>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</si>
  <si>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</si>
  <si>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</si>
  <si>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</si>
  <si>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</si>
  <si>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</si>
  <si>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</si>
  <si>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</si>
  <si>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</si>
  <si>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</si>
  <si>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</si>
  <si>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</si>
  <si>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</si>
  <si>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</si>
  <si>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</si>
  <si>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</si>
  <si>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</si>
  <si>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</si>
  <si>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</si>
  <si>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</si>
  <si>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</si>
  <si>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</si>
  <si>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</si>
  <si>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</si>
  <si>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</si>
  <si>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</si>
  <si>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</si>
  <si>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</si>
  <si>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</si>
  <si>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</si>
  <si>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</si>
  <si>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</si>
  <si>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</si>
  <si>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</si>
  <si>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</si>
  <si>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</si>
  <si>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</si>
  <si>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</si>
  <si>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</si>
  <si>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</si>
  <si>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</si>
  <si>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</si>
  <si>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</si>
  <si>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</si>
  <si>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</si>
  <si>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</si>
  <si>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</si>
  <si>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</si>
  <si>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</si>
  <si>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</si>
  <si>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</si>
  <si>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</si>
  <si>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</si>
  <si>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</si>
  <si>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</si>
  <si>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</si>
  <si>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</si>
  <si>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</si>
  <si>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</si>
  <si>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</si>
  <si>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</si>
  <si>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</si>
  <si>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</si>
  <si>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</si>
  <si>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</si>
  <si>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</si>
  <si>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</si>
  <si>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</si>
  <si>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</si>
  <si>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</si>
  <si>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</si>
  <si>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</si>
  <si>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</si>
  <si>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</si>
  <si>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</si>
  <si>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</si>
  <si>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</si>
  <si>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</si>
  <si>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</si>
  <si>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</si>
  <si>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</si>
  <si>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</si>
  <si>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</si>
  <si>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</si>
  <si>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</si>
  <si>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</si>
  <si>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</si>
  <si>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</si>
  <si>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</si>
  <si>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</si>
  <si>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</si>
  <si>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</si>
  <si>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</si>
  <si>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</si>
  <si>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</si>
  <si>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</si>
  <si>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</si>
  <si>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</si>
  <si>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</si>
  <si>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</si>
  <si>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</si>
  <si>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</si>
  <si>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</si>
  <si>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</si>
  <si>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</si>
  <si>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</si>
  <si>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</si>
  <si>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</si>
  <si>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</si>
  <si>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</si>
  <si>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</si>
  <si>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</si>
  <si>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</si>
  <si>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</si>
  <si>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</si>
  <si>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</si>
  <si>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</si>
  <si>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</si>
  <si>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</si>
  <si>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</si>
  <si>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</si>
  <si>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</si>
  <si>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</si>
  <si>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</si>
  <si>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</si>
  <si>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</si>
  <si>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</si>
  <si>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</si>
  <si>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</si>
  <si>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</si>
  <si>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</si>
  <si>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</si>
  <si>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</si>
  <si>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</si>
  <si>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</si>
  <si>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</si>
  <si>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</si>
  <si>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</si>
  <si>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</si>
  <si>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</si>
  <si>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</si>
  <si>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</si>
  <si>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</si>
  <si>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</si>
  <si>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</si>
  <si>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</si>
  <si>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</si>
  <si>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</si>
  <si>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</si>
  <si>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</si>
  <si>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</si>
  <si>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</si>
  <si>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</si>
  <si>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</si>
  <si>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</si>
  <si>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</si>
  <si>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</si>
  <si>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</si>
  <si>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</si>
  <si>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</si>
  <si>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</si>
  <si>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</si>
  <si>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</si>
  <si>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</si>
  <si>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</si>
  <si>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</si>
  <si>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</si>
  <si>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</si>
  <si>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</si>
  <si>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</si>
  <si>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</si>
  <si>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</si>
  <si>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</si>
  <si>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</si>
  <si>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</si>
  <si>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</si>
  <si>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</si>
  <si>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</si>
  <si>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</si>
  <si>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</si>
  <si>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</si>
  <si>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</si>
  <si>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</si>
  <si>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</si>
  <si>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</si>
  <si>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</si>
  <si>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</si>
  <si>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</si>
  <si>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</si>
  <si>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</si>
  <si>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</si>
  <si>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</si>
  <si>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</si>
  <si>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</si>
  <si>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</si>
  <si>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</si>
  <si>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</si>
  <si>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</si>
  <si>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</si>
  <si>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</si>
  <si>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</si>
  <si>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</si>
  <si>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</si>
  <si>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</si>
  <si>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</si>
  <si>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</si>
  <si>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</si>
  <si>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</si>
  <si>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</si>
  <si>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</si>
  <si>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</si>
  <si>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</si>
  <si>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</si>
  <si>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</si>
  <si>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</si>
  <si>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</si>
  <si>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</si>
  <si>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</si>
  <si>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</si>
  <si>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</si>
  <si>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</si>
  <si>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</si>
  <si>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</si>
  <si>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</si>
  <si>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</si>
  <si>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</si>
  <si>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</si>
  <si>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</si>
  <si>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</si>
  <si>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</si>
  <si>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</si>
  <si>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</si>
  <si>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</si>
  <si>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</si>
  <si>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</si>
  <si>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</si>
  <si>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</si>
  <si>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</si>
  <si>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</si>
  <si>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</si>
  <si>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</si>
  <si>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</si>
  <si>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</si>
  <si>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</si>
  <si>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</si>
  <si>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</si>
  <si>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</si>
  <si>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</si>
  <si>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</si>
  <si>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</si>
  <si>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</si>
  <si>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</si>
  <si>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</si>
  <si>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</si>
  <si>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</si>
  <si>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</si>
  <si>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</si>
  <si>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</si>
  <si>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</si>
  <si>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</si>
  <si>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</si>
  <si>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</si>
  <si>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</si>
  <si>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</si>
  <si>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</si>
  <si>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</si>
  <si>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</si>
  <si>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</si>
  <si>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</si>
  <si>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</si>
  <si>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</si>
  <si>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</si>
  <si>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</si>
  <si>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</si>
  <si>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</si>
  <si>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</si>
  <si>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</si>
  <si>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</si>
  <si>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</si>
  <si>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</si>
  <si>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</si>
  <si>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</si>
  <si>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</si>
  <si>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</si>
  <si>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</si>
  <si>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</si>
  <si>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</si>
  <si>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</si>
  <si>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</si>
  <si>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</si>
  <si>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</si>
  <si>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</si>
  <si>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</si>
  <si>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</si>
  <si>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</si>
  <si>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</si>
  <si>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</si>
  <si>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</si>
  <si>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</si>
  <si>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</si>
  <si>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</si>
  <si>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</si>
  <si>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</si>
  <si>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</si>
  <si>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</si>
  <si>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</si>
  <si>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</si>
  <si>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</si>
  <si>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</si>
  <si>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</si>
  <si>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</si>
  <si>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</si>
  <si>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</si>
  <si>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</si>
  <si>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</si>
  <si>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</si>
  <si>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</si>
  <si>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</si>
  <si>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</si>
  <si>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</si>
  <si>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</si>
  <si>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</si>
  <si>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</si>
  <si>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</si>
  <si>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</si>
  <si>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</si>
  <si>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</si>
  <si>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</si>
  <si>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</si>
  <si>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</si>
  <si>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</si>
  <si>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</si>
  <si>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</si>
  <si>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</si>
  <si>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</si>
  <si>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</si>
  <si>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</si>
  <si>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</si>
  <si>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</si>
  <si>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</si>
  <si>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</si>
  <si>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</si>
  <si>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</si>
  <si>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</si>
  <si>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</si>
  <si>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</si>
  <si>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</si>
  <si>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</si>
  <si>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</si>
  <si>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</si>
  <si>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</si>
  <si>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</si>
  <si>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</si>
  <si>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</si>
  <si>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</si>
  <si>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</si>
  <si>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</si>
  <si>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</si>
  <si>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</si>
  <si>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</si>
  <si>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</si>
  <si>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</si>
  <si>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</si>
  <si>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</si>
  <si>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</si>
  <si>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</si>
  <si>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</si>
  <si>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</si>
  <si>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</si>
  <si>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</si>
  <si>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</si>
  <si>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</si>
  <si>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</si>
  <si>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</si>
  <si>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</si>
  <si>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</si>
  <si>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</si>
  <si>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</si>
  <si>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</si>
  <si>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</si>
  <si>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</si>
  <si>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</si>
  <si>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</si>
  <si>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</si>
  <si>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</si>
  <si>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</si>
  <si>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</si>
  <si>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</si>
  <si>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</si>
  <si>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</si>
  <si>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</si>
  <si>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</si>
  <si>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</si>
  <si>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</si>
  <si>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</si>
  <si>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</si>
  <si>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</si>
  <si>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</si>
  <si>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</si>
  <si>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</si>
  <si>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</si>
  <si>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</si>
  <si>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</si>
  <si>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</si>
  <si>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</si>
  <si>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</si>
  <si>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</si>
  <si>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</si>
  <si>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</si>
  <si>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</si>
  <si>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</si>
  <si>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</si>
  <si>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</si>
  <si>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</si>
  <si>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</si>
  <si>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</si>
  <si>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</si>
  <si>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</si>
  <si>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</si>
  <si>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</si>
  <si>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</si>
  <si>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</si>
  <si>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</si>
  <si>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</si>
  <si>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</si>
  <si>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</si>
  <si>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</si>
  <si>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</si>
  <si>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</si>
  <si>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</si>
  <si>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</si>
  <si>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</si>
  <si>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</si>
  <si>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</si>
  <si>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</si>
  <si>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</si>
  <si>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</si>
  <si>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</si>
  <si>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</si>
  <si>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</si>
  <si>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</si>
  <si>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</si>
  <si>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</si>
  <si>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</si>
  <si>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</si>
  <si>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</si>
  <si>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</si>
  <si>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</si>
  <si>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</si>
  <si>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</si>
  <si>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</si>
  <si>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</si>
  <si>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</si>
  <si>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</si>
  <si>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</si>
  <si>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</si>
  <si>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</si>
  <si>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</si>
  <si>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</si>
  <si>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</si>
  <si>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</si>
  <si>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</si>
  <si>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</si>
  <si>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</si>
  <si>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</si>
  <si>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</si>
  <si>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</si>
  <si>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</si>
  <si>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</si>
  <si>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</si>
  <si>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</si>
  <si>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</si>
  <si>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</si>
  <si>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</si>
  <si>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</si>
  <si>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</si>
  <si>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</si>
  <si>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</si>
  <si>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</si>
  <si>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</si>
  <si>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</si>
  <si>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</si>
  <si>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</si>
  <si>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</si>
  <si>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</si>
  <si>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</si>
  <si>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</si>
  <si>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</si>
  <si>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</si>
  <si>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</si>
  <si>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</si>
  <si>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</si>
  <si>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</si>
  <si>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</si>
  <si>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</si>
  <si>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</si>
  <si>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</si>
  <si>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</si>
  <si>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</si>
  <si>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</si>
  <si>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</si>
  <si>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</si>
  <si>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</si>
  <si>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</si>
  <si>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</si>
  <si>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</si>
  <si>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</si>
  <si>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</si>
  <si>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</si>
  <si>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</si>
  <si>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</si>
  <si>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</si>
  <si>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</si>
  <si>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</si>
  <si>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</si>
  <si>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</si>
  <si>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</si>
  <si>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</si>
  <si>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</si>
  <si>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</si>
  <si>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</si>
  <si>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</si>
  <si>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</si>
  <si>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</si>
  <si>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</si>
  <si>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</si>
  <si>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</si>
  <si>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</si>
  <si>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</si>
  <si>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</si>
  <si>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</si>
  <si>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</si>
  <si>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</si>
  <si>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</si>
  <si>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</si>
  <si>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</si>
  <si>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</si>
  <si>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</si>
  <si>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</si>
  <si>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</si>
  <si>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</si>
  <si>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</si>
  <si>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</si>
  <si>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</si>
  <si>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</si>
  <si>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</si>
  <si>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</si>
  <si>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</si>
  <si>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</si>
  <si>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</si>
  <si>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</si>
  <si>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</si>
  <si>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</si>
  <si>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</si>
  <si>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</si>
  <si>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</si>
  <si>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</si>
  <si>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</si>
  <si>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</si>
  <si>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</si>
  <si>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</si>
  <si>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</si>
  <si>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</si>
  <si>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</si>
  <si>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</si>
  <si>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</si>
  <si>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</si>
  <si>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</si>
  <si>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</si>
  <si>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</si>
  <si>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</si>
  <si>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</si>
  <si>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</si>
  <si>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</si>
  <si>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</si>
  <si>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</si>
  <si>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</si>
  <si>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</si>
  <si>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</si>
  <si>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</si>
  <si>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</si>
  <si>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</si>
  <si>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</si>
  <si>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</si>
  <si>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</si>
  <si>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</si>
  <si>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</si>
  <si>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</si>
  <si>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</si>
  <si>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</si>
  <si>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</si>
  <si>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</si>
  <si>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</si>
  <si>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</si>
  <si>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</si>
  <si>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</si>
  <si>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</si>
  <si>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</si>
  <si>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</si>
  <si>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</si>
  <si>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</si>
  <si>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</si>
  <si>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</si>
  <si>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</si>
  <si>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</si>
  <si>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</si>
  <si>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</si>
  <si>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</si>
  <si>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</si>
  <si>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</si>
  <si>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</si>
  <si>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</si>
  <si>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</si>
  <si>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</si>
  <si>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</si>
  <si>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</si>
  <si>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</si>
  <si>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</si>
  <si>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</si>
  <si>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</si>
  <si>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</si>
  <si>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</si>
  <si>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</si>
  <si>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</si>
  <si>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</si>
  <si>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</si>
  <si>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</si>
  <si>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</si>
  <si>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</si>
  <si>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</si>
  <si>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</si>
  <si>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</si>
  <si>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</si>
  <si>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</si>
  <si>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</si>
  <si>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</si>
  <si>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</si>
  <si>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</si>
  <si>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</si>
  <si>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</si>
  <si>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</si>
  <si>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</si>
  <si>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</si>
  <si>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</si>
  <si>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</si>
  <si>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</si>
  <si>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</si>
  <si>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</si>
  <si>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</si>
  <si>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</si>
  <si>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</si>
  <si>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</si>
  <si>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</si>
  <si>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</si>
  <si>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</si>
  <si>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</si>
  <si>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</si>
  <si>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</si>
  <si>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</si>
  <si>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</si>
  <si>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</si>
  <si>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</si>
  <si>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</si>
  <si>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</si>
  <si>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</si>
  <si>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</si>
  <si>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</si>
  <si>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</si>
  <si>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</si>
  <si>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</si>
  <si>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</si>
  <si>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</si>
  <si>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</si>
  <si>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</si>
  <si>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</si>
  <si>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</si>
  <si>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</si>
  <si>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</si>
  <si>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</si>
  <si>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</si>
  <si>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</si>
  <si>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</si>
  <si>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</si>
  <si>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</si>
  <si>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</si>
  <si>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</si>
  <si>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</si>
  <si>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</si>
  <si>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</si>
  <si>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</si>
  <si>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</si>
  <si>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</si>
  <si>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</si>
  <si>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</si>
  <si>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</si>
  <si>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</si>
  <si>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</si>
  <si>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</si>
  <si>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</si>
  <si>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</si>
  <si>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</si>
  <si>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</si>
  <si>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</si>
  <si>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</si>
  <si>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</si>
  <si>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</si>
  <si>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</si>
  <si>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</si>
  <si>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</si>
  <si>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</si>
  <si>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</si>
  <si>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</si>
  <si>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</si>
  <si>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</si>
  <si>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</si>
  <si>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</si>
  <si>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</si>
  <si>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</si>
  <si>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</si>
  <si>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</si>
  <si>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</si>
  <si>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</si>
  <si>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</si>
  <si>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</si>
  <si>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</si>
  <si>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</si>
  <si>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</si>
  <si>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</si>
  <si>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</si>
  <si>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</si>
  <si>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</si>
  <si>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</si>
  <si>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</si>
  <si>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</si>
  <si>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</si>
  <si>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</si>
  <si>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</si>
  <si>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</si>
  <si>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</si>
  <si>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</si>
  <si>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</si>
  <si>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</si>
  <si>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</si>
  <si>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</si>
  <si>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</si>
  <si>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</si>
  <si>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</si>
  <si>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</si>
  <si>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</si>
  <si>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</si>
  <si>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</si>
  <si>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</si>
  <si>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</si>
  <si>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</si>
  <si>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</si>
  <si>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</si>
  <si>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</si>
  <si>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</si>
  <si>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</si>
  <si>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</si>
  <si>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</si>
  <si>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</si>
  <si>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</si>
  <si>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</si>
  <si>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</si>
  <si>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</si>
  <si>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</si>
  <si>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</si>
  <si>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</si>
  <si>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</si>
  <si>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</si>
  <si>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</si>
  <si>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</si>
  <si>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</si>
  <si>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</si>
  <si>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</si>
  <si>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</si>
  <si>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</si>
  <si>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</si>
  <si>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</si>
  <si>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</si>
  <si>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</si>
  <si>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</si>
  <si>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</si>
  <si>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</si>
  <si>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</si>
  <si>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</si>
  <si>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</si>
  <si>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</si>
  <si>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</si>
  <si>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</si>
  <si>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</si>
  <si>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</si>
  <si>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</si>
  <si>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</si>
  <si>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</si>
  <si>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</si>
  <si>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</si>
  <si>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</si>
  <si>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</si>
  <si>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</si>
  <si>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</si>
  <si>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</si>
  <si>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</si>
  <si>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</si>
  <si>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</si>
  <si>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</si>
  <si>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</si>
  <si>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</si>
  <si>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</si>
  <si>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</si>
  <si>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</si>
  <si>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</si>
  <si>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</si>
  <si>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</si>
  <si>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</si>
  <si>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</si>
  <si>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</si>
  <si>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</si>
  <si>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</si>
  <si>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</si>
  <si>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</si>
  <si>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</si>
  <si>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</si>
  <si>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</si>
  <si>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</si>
  <si>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</si>
  <si>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</si>
  <si>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</si>
  <si>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</si>
  <si>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</si>
  <si>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</si>
  <si>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</si>
  <si>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</si>
  <si>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</si>
  <si>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</si>
  <si>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</si>
  <si>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</si>
  <si>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</si>
  <si>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</si>
  <si>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</si>
  <si>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</si>
  <si>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</si>
  <si>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</si>
  <si>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</si>
  <si>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</si>
  <si>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</si>
  <si>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</si>
  <si>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</si>
  <si>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</si>
  <si>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</si>
  <si>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</si>
  <si>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</si>
  <si>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</si>
  <si>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</si>
  <si>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</si>
  <si>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</si>
  <si>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</si>
  <si>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</si>
  <si>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</si>
  <si>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</si>
  <si>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</si>
  <si>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</si>
  <si>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</si>
  <si>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</si>
  <si>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</si>
  <si>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</si>
  <si>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</si>
  <si>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</si>
  <si>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</si>
  <si>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</si>
  <si>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</si>
  <si>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</si>
  <si>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</si>
  <si>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</si>
  <si>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</si>
  <si>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</si>
  <si>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</si>
  <si>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</si>
  <si>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</si>
  <si>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</si>
  <si>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</si>
  <si>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</si>
  <si>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</si>
  <si>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</si>
  <si>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</si>
  <si>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</si>
  <si>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</si>
  <si>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</si>
  <si>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</si>
  <si>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</si>
  <si>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</si>
  <si>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</si>
  <si>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</si>
  <si>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</si>
  <si>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</si>
  <si>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</si>
  <si>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</si>
  <si>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</si>
  <si>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</si>
  <si>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</si>
  <si>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</si>
  <si>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</si>
  <si>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</si>
  <si>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</si>
  <si>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</si>
  <si>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</si>
  <si>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</si>
  <si>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</si>
  <si>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</si>
  <si>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</si>
  <si>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</si>
  <si>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</si>
  <si>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</si>
  <si>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</si>
  <si>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</si>
  <si>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</si>
  <si>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</si>
  <si>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</si>
  <si>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</si>
  <si>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</si>
  <si>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</si>
  <si>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</si>
  <si>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</si>
  <si>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</si>
  <si>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</si>
  <si>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</si>
  <si>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</si>
  <si>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</si>
  <si>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</si>
  <si>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</si>
  <si>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</si>
  <si>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</si>
  <si>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</si>
  <si>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</si>
  <si>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</si>
  <si>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</si>
  <si>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</si>
  <si>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</si>
  <si>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</si>
  <si>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</si>
  <si>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</si>
  <si>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</si>
  <si>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</si>
  <si>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</si>
  <si>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</si>
  <si>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</si>
  <si>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</si>
  <si>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</si>
  <si>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</si>
  <si>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</si>
  <si>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</si>
  <si>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</si>
  <si>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</si>
  <si>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</si>
  <si>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</si>
  <si>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</si>
  <si>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</si>
  <si>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</si>
  <si>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</si>
  <si>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</si>
  <si>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</si>
  <si>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</si>
  <si>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</si>
  <si>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</si>
  <si>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</si>
  <si>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</si>
  <si>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</si>
  <si>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</si>
  <si>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</si>
  <si>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</si>
  <si>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</si>
  <si>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</si>
  <si>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</si>
  <si>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</si>
  <si>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</si>
  <si>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</si>
  <si>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</si>
  <si>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</si>
  <si>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</si>
  <si>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</si>
  <si>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</si>
  <si>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</si>
  <si>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</si>
  <si>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</si>
  <si>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</si>
  <si>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</si>
  <si>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</si>
  <si>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</si>
  <si>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</si>
  <si>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</si>
  <si>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</si>
  <si>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</si>
  <si>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</si>
  <si>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</si>
  <si>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</si>
  <si>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</si>
  <si>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</si>
  <si>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</si>
  <si>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</si>
  <si>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</si>
  <si>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</si>
  <si>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</si>
  <si>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</si>
  <si>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</si>
  <si>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</si>
  <si>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</si>
  <si>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</si>
  <si>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</si>
  <si>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</si>
  <si>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</si>
  <si>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</si>
  <si>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</si>
  <si>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</si>
  <si>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</si>
  <si>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</si>
  <si>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</si>
  <si>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</si>
  <si>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</si>
  <si>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</si>
  <si>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</si>
  <si>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</si>
  <si>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</si>
  <si>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</si>
  <si>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</si>
  <si>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</si>
  <si>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</si>
  <si>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</si>
  <si>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</si>
  <si>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</si>
  <si>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</si>
  <si>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</si>
  <si>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</si>
  <si>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</si>
  <si>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</si>
  <si>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</si>
  <si>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</si>
  <si>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</si>
  <si>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</si>
  <si>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</si>
  <si>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</si>
  <si>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</si>
  <si>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</si>
  <si>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</si>
  <si>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</si>
  <si>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</si>
  <si>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</si>
  <si>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</si>
  <si>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</si>
  <si>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</si>
  <si>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</si>
  <si>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</si>
  <si>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</si>
  <si>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</si>
  <si>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</si>
  <si>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</si>
  <si>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</si>
  <si>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</si>
  <si>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</si>
  <si>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</si>
  <si>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</si>
  <si>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</si>
  <si>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</si>
  <si>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</si>
  <si>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</si>
  <si>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</si>
  <si>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</si>
  <si>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</si>
  <si>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</si>
  <si>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</si>
  <si>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</si>
  <si>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</si>
  <si>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</si>
  <si>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</si>
  <si>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</si>
  <si>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</si>
  <si>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</si>
  <si>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</si>
  <si>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</si>
  <si>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</si>
  <si>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</si>
  <si>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</si>
  <si>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</si>
  <si>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</si>
  <si>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</si>
  <si>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</si>
  <si>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</si>
  <si>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</si>
  <si>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</si>
  <si>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</si>
  <si>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</si>
  <si>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</si>
  <si>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</si>
  <si>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</si>
  <si>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</si>
  <si>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</si>
  <si>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</si>
  <si>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</si>
  <si>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</si>
  <si>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</si>
  <si>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</si>
  <si>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</si>
  <si>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</si>
  <si>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</si>
  <si>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</si>
  <si>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</si>
  <si>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</si>
  <si>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</si>
  <si>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</si>
  <si>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</si>
  <si>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</si>
  <si>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</si>
  <si>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</si>
  <si>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</si>
  <si>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</si>
  <si>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</si>
  <si>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</si>
  <si>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</si>
  <si>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</si>
  <si>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</si>
  <si>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</si>
  <si>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</si>
  <si>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</si>
  <si>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</si>
  <si>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</si>
  <si>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</si>
  <si>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</si>
  <si>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</si>
  <si>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</si>
  <si>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</si>
  <si>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</si>
  <si>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</si>
  <si>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</si>
  <si>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</si>
  <si>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</si>
  <si>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</si>
  <si>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</si>
  <si>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</si>
  <si>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</si>
  <si>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</si>
  <si>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</si>
  <si>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</si>
  <si>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</si>
  <si>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</si>
  <si>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</si>
  <si>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</si>
  <si>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</si>
  <si>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</si>
  <si>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</si>
  <si>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</si>
  <si>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</si>
  <si>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</si>
  <si>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</si>
  <si>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</si>
  <si>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</si>
  <si>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</si>
  <si>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</si>
  <si>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</si>
  <si>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</si>
  <si>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</si>
  <si>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</si>
  <si>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</si>
  <si>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</si>
  <si>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</si>
  <si>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</si>
  <si>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</si>
  <si>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</si>
  <si>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</si>
  <si>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</si>
  <si>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</si>
  <si>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</si>
  <si>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</si>
  <si>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</si>
  <si>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</si>
  <si>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</si>
  <si>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</si>
  <si>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</si>
  <si>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</si>
  <si>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</si>
  <si>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</si>
  <si>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</si>
  <si>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</si>
  <si>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</si>
  <si>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</si>
  <si>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</si>
  <si>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</si>
  <si>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</si>
  <si>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</si>
  <si>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</si>
  <si>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</si>
  <si>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</si>
  <si>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</si>
  <si>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</si>
  <si>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</si>
  <si>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</si>
  <si>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</si>
  <si>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</si>
  <si>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</si>
  <si>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</si>
  <si>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</si>
  <si>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</si>
  <si>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</si>
  <si>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</si>
  <si>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</si>
  <si>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</si>
  <si>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</si>
  <si>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</si>
  <si>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</si>
  <si>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</si>
  <si>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</si>
  <si>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</si>
  <si>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</si>
  <si>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</si>
  <si>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</si>
  <si>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</si>
  <si>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</si>
  <si>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</si>
  <si>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</si>
  <si>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</si>
  <si>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</si>
  <si>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</si>
  <si>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</si>
  <si>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</si>
  <si>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</si>
  <si>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</si>
  <si>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</si>
  <si>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</si>
  <si>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</si>
  <si>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</si>
  <si>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</si>
  <si>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</si>
  <si>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</si>
  <si>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</si>
  <si>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</si>
  <si>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</si>
  <si>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</si>
  <si>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</si>
  <si>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</si>
  <si>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</si>
  <si>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</si>
  <si>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</si>
  <si>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</si>
  <si>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</si>
  <si>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</si>
  <si>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</si>
  <si>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</si>
  <si>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</si>
  <si>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</si>
  <si>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</si>
  <si>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</si>
  <si>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</si>
  <si>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</si>
  <si>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</si>
  <si>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</si>
  <si>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</si>
  <si>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</si>
  <si>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</si>
  <si>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</si>
  <si>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</si>
  <si>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</si>
  <si>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</si>
  <si>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</si>
  <si>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</si>
  <si>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</si>
  <si>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</si>
  <si>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</si>
  <si>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</si>
  <si>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</si>
  <si>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</si>
  <si>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</si>
  <si>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</si>
  <si>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</si>
  <si>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</si>
  <si>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</si>
  <si>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</si>
  <si>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</si>
  <si>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</si>
  <si>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</si>
  <si>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</si>
  <si>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</si>
  <si>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</si>
  <si>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</si>
  <si>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</si>
  <si>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</si>
  <si>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</si>
  <si>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</si>
  <si>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</si>
  <si>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</si>
  <si>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</si>
  <si>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</si>
  <si>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</si>
  <si>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</si>
  <si>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</si>
  <si>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</si>
  <si>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</si>
  <si>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</si>
  <si>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</si>
  <si>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</si>
  <si>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</si>
  <si>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</si>
  <si>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</si>
  <si>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</si>
  <si>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</si>
  <si>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</si>
  <si>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</si>
  <si>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</si>
  <si>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</si>
  <si>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</si>
  <si>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</si>
  <si>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</si>
  <si>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</si>
  <si>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</si>
  <si>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</si>
  <si>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</si>
  <si>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</si>
  <si>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</si>
  <si>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</si>
  <si>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</si>
  <si>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</si>
  <si>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</si>
  <si>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</si>
  <si>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</si>
  <si>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</si>
  <si>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</si>
  <si>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</si>
  <si>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</si>
  <si>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</si>
  <si>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</si>
  <si>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</si>
  <si>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</si>
  <si>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</si>
  <si>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</si>
  <si>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</si>
  <si>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</si>
  <si>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</si>
  <si>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</si>
  <si>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</si>
  <si>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</si>
  <si>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</si>
  <si>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</si>
  <si>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</si>
  <si>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</si>
  <si>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</si>
  <si>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</si>
  <si>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</si>
  <si>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</si>
  <si>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</si>
  <si>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</si>
  <si>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</si>
  <si>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</si>
  <si>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</si>
  <si>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</si>
  <si>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</si>
  <si>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</si>
  <si>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</si>
  <si>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</si>
  <si>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</si>
  <si>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</si>
  <si>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</si>
  <si>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</si>
  <si>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</si>
  <si>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</si>
  <si>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</si>
  <si>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</si>
  <si>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</si>
  <si>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</si>
  <si>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</si>
  <si>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</si>
  <si>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</si>
  <si>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</si>
  <si>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</si>
  <si>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</si>
  <si>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</si>
  <si>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</si>
  <si>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</si>
  <si>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</si>
  <si>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</si>
  <si>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</si>
  <si>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</si>
  <si>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</si>
  <si>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</si>
  <si>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</si>
  <si>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</si>
  <si>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</si>
  <si>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</si>
  <si>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</si>
  <si>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</si>
  <si>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</si>
  <si>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</si>
  <si>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</si>
  <si>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</si>
  <si>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</si>
  <si>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</si>
  <si>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</si>
  <si>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</si>
  <si>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</si>
  <si>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</si>
  <si>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</si>
  <si>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</si>
  <si>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</si>
  <si>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</si>
  <si>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</si>
  <si>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</si>
  <si>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</si>
  <si>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</si>
  <si>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</si>
  <si>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</si>
  <si>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</si>
  <si>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</si>
  <si>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</si>
  <si>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</si>
  <si>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</si>
  <si>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</si>
  <si>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</si>
  <si>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</si>
  <si>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</si>
  <si>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</si>
  <si>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</si>
  <si>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</si>
  <si>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</si>
  <si>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</si>
  <si>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</si>
  <si>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</si>
  <si>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</si>
  <si>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</si>
  <si>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</si>
  <si>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</si>
  <si>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</si>
  <si>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</si>
  <si>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</si>
  <si>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</si>
  <si>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</si>
  <si>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</si>
  <si>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</si>
  <si>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</si>
  <si>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</si>
  <si>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</si>
  <si>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</si>
  <si>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</si>
  <si>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</si>
  <si>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</si>
  <si>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</si>
  <si>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</si>
  <si>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</si>
  <si>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</si>
  <si>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</si>
  <si>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</si>
  <si>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</si>
  <si>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</si>
  <si>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</si>
  <si>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</si>
  <si>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</si>
  <si>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</si>
  <si>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</si>
  <si>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</si>
  <si>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</si>
  <si>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</si>
  <si>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</si>
  <si>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</si>
  <si>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</si>
  <si>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</si>
  <si>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</si>
  <si>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</si>
  <si>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</si>
  <si>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</si>
  <si>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</si>
  <si>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</si>
  <si>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</si>
  <si>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</si>
  <si>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</si>
  <si>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</si>
  <si>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</si>
  <si>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</si>
  <si>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</si>
  <si>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</si>
  <si>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</si>
  <si>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</si>
  <si>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</si>
  <si>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</si>
  <si>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</si>
  <si>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</si>
  <si>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</si>
  <si>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</si>
  <si>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</si>
  <si>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</si>
  <si>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</si>
  <si>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</si>
  <si>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</si>
  <si>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</si>
  <si>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</si>
  <si>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</si>
  <si>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</si>
  <si>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</si>
  <si>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</si>
  <si>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</si>
  <si>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</si>
  <si>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</si>
  <si>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</si>
  <si>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</si>
  <si>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</si>
  <si>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</si>
  <si>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</si>
  <si>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</si>
  <si>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</si>
  <si>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</si>
  <si>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</si>
  <si>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</si>
  <si>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</si>
  <si>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</si>
  <si>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</si>
  <si>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</si>
  <si>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</si>
  <si>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</si>
  <si>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</si>
  <si>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</si>
  <si>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</si>
  <si>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</si>
  <si>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</si>
  <si>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</si>
  <si>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</si>
  <si>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</si>
  <si>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</si>
  <si>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</si>
  <si>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</si>
  <si>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</si>
  <si>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</si>
  <si>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</si>
  <si>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</si>
  <si>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</si>
  <si>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</si>
  <si>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</si>
  <si>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</si>
  <si>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</si>
  <si>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</si>
  <si>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</si>
  <si>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</si>
  <si>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</si>
  <si>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</si>
  <si>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</si>
  <si>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</si>
  <si>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</si>
  <si>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</si>
  <si>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</si>
  <si>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</si>
  <si>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</si>
  <si>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</si>
  <si>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</si>
  <si>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</si>
  <si>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</si>
  <si>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</si>
  <si>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</si>
  <si>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</si>
  <si>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</si>
  <si>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</si>
  <si>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</si>
  <si>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</si>
  <si>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</si>
  <si>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</si>
  <si>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</si>
  <si>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</si>
  <si>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</si>
  <si>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</si>
  <si>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</si>
  <si>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</si>
  <si>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</si>
  <si>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</si>
  <si>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</si>
  <si>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</si>
  <si>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</si>
  <si>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</si>
  <si>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</si>
  <si>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</si>
  <si>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</si>
  <si>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</si>
  <si>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</si>
  <si>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</si>
  <si>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</si>
  <si>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</si>
  <si>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</si>
  <si>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</si>
  <si>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</si>
  <si>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</si>
  <si>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</si>
  <si>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</si>
  <si>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</si>
  <si>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</si>
  <si>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</si>
  <si>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</si>
  <si>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</si>
  <si>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</si>
  <si>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</si>
  <si>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</si>
  <si>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</si>
  <si>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</si>
  <si>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</si>
  <si>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</si>
  <si>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</si>
  <si>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</si>
  <si>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</si>
  <si>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</si>
  <si>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</si>
  <si>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</si>
  <si>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</si>
  <si>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</si>
  <si>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</si>
  <si>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</si>
  <si>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</si>
  <si>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</si>
  <si>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</si>
  <si>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</si>
  <si>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</si>
  <si>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</si>
  <si>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</si>
  <si>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</si>
  <si>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</si>
  <si>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</si>
  <si>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</si>
  <si>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</si>
  <si>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</si>
  <si>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</si>
  <si>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</si>
  <si>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</si>
  <si>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</si>
  <si>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</si>
  <si>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</si>
  <si>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</si>
  <si>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</si>
  <si>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</si>
  <si>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</si>
  <si>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</si>
  <si>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</si>
  <si>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</si>
  <si>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</si>
  <si>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</si>
  <si>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</si>
  <si>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</si>
  <si>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</si>
  <si>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</si>
  <si>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</si>
  <si>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</si>
  <si>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</si>
  <si>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</si>
  <si>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</si>
  <si>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</si>
  <si>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</si>
  <si>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</si>
  <si>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</si>
  <si>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</si>
  <si>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</si>
  <si>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</si>
  <si>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</si>
  <si>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</si>
  <si>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</si>
  <si>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</si>
  <si>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</si>
  <si>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</si>
  <si>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</si>
  <si>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</si>
  <si>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</si>
  <si>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</si>
  <si>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</si>
  <si>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</si>
  <si>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</si>
  <si>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</si>
  <si>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</si>
  <si>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</si>
  <si>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</si>
  <si>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</si>
  <si>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</si>
  <si>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</si>
  <si>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</si>
  <si>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</si>
  <si>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</si>
  <si>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</si>
  <si>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</si>
  <si>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</si>
  <si>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</si>
  <si>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</si>
  <si>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</si>
  <si>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</si>
  <si>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</si>
  <si>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</si>
  <si>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</si>
  <si>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</si>
  <si>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</si>
  <si>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</si>
  <si>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</si>
  <si>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</si>
  <si>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</si>
  <si>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</si>
  <si>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</si>
  <si>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</si>
  <si>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</si>
  <si>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</si>
  <si>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</si>
  <si>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</si>
  <si>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</si>
  <si>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</si>
  <si>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</si>
  <si>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</si>
  <si>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</si>
  <si>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</si>
  <si>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</si>
  <si>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</si>
  <si>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</si>
  <si>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</si>
  <si>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</si>
  <si>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</si>
  <si>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</si>
  <si>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</si>
  <si>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</si>
  <si>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</si>
  <si>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</si>
  <si>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</si>
  <si>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</si>
  <si>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</si>
  <si>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</si>
  <si>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</si>
  <si>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</si>
  <si>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</si>
  <si>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</si>
  <si>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</si>
  <si>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</si>
  <si>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</si>
  <si>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</si>
  <si>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</si>
  <si>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</si>
  <si>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</si>
  <si>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</si>
  <si>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</si>
  <si>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</si>
  <si>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</si>
  <si>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</si>
  <si>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</si>
  <si>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</si>
  <si>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</si>
  <si>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</si>
  <si>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</si>
  <si>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</si>
  <si>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</si>
  <si>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</si>
  <si>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</si>
  <si>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</si>
  <si>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</si>
  <si>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</si>
  <si>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</si>
  <si>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</si>
  <si>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</si>
  <si>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</si>
  <si>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</si>
  <si>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</si>
  <si>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</si>
  <si>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</si>
  <si>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</si>
  <si>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</si>
  <si>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</si>
  <si>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</si>
  <si>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</si>
  <si>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</si>
  <si>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</si>
  <si>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</si>
  <si>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</si>
  <si>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</si>
  <si>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</si>
  <si>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</si>
  <si>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</si>
  <si>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</si>
  <si>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</si>
  <si>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</si>
  <si>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</si>
  <si>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</si>
  <si>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</si>
  <si>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</si>
  <si>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</si>
  <si>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</si>
  <si>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</si>
  <si>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</si>
  <si>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</si>
  <si>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</si>
  <si>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</si>
  <si>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</si>
  <si>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</si>
  <si>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</si>
  <si>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</si>
  <si>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</si>
  <si>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</si>
  <si>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</si>
  <si>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</si>
  <si>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</si>
  <si>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</si>
  <si>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</si>
  <si>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</si>
  <si>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</si>
  <si>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</si>
  <si>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</si>
  <si>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</si>
  <si>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</si>
  <si>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</si>
  <si>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</si>
  <si>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</si>
  <si>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</si>
  <si>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</si>
  <si>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</si>
  <si>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</si>
  <si>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</si>
  <si>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</si>
  <si>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</si>
  <si>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</si>
  <si>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</si>
  <si>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</si>
  <si>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</si>
  <si>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</si>
  <si>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</si>
  <si>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</si>
  <si>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</si>
  <si>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</si>
  <si>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</si>
  <si>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</si>
  <si>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</si>
  <si>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</si>
  <si>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</si>
  <si>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</si>
  <si>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</si>
  <si>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</si>
  <si>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</si>
  <si>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</si>
  <si>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</si>
  <si>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</si>
  <si>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</si>
  <si>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</si>
  <si>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</si>
  <si>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</si>
  <si>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</si>
  <si>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</si>
  <si>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</si>
  <si>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</si>
  <si>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</si>
  <si>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</si>
  <si>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</si>
  <si>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</si>
  <si>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</si>
  <si>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</si>
  <si>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</si>
  <si>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</si>
  <si>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</si>
  <si>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</si>
  <si>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</si>
  <si>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</si>
  <si>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</si>
  <si>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</si>
  <si>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</si>
  <si>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</si>
  <si>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</si>
  <si>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</si>
  <si>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</si>
  <si>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</si>
  <si>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</si>
  <si>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</si>
  <si>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</si>
  <si>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</si>
  <si>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</si>
  <si>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</si>
  <si>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</si>
  <si>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</si>
  <si>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</si>
  <si>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</si>
  <si>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</si>
  <si>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</si>
  <si>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</si>
  <si>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</si>
  <si>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</si>
  <si>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</si>
  <si>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</si>
  <si>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</si>
  <si>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</si>
  <si>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</si>
  <si>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</si>
  <si>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</si>
  <si>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</si>
  <si>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</si>
  <si>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</si>
  <si>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</si>
  <si>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</si>
  <si>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</si>
  <si>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</si>
  <si>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</si>
  <si>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</si>
  <si>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</si>
  <si>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</si>
  <si>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</si>
  <si>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</si>
  <si>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</si>
  <si>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</si>
  <si>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</si>
  <si>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</si>
  <si>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</si>
  <si>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</si>
  <si>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</si>
  <si>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</si>
  <si>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</si>
  <si>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</si>
  <si>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</si>
  <si>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</si>
  <si>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</si>
  <si>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</si>
  <si>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</si>
  <si>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</si>
  <si>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</si>
  <si>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</si>
  <si>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</si>
  <si>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</si>
  <si>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</si>
  <si>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</si>
  <si>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</si>
  <si>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</si>
  <si>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</si>
  <si>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</si>
  <si>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</si>
  <si>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</si>
  <si>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</si>
  <si>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</si>
  <si>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</si>
  <si>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</si>
  <si>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</si>
  <si>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</si>
  <si>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</si>
  <si>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</si>
  <si>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</si>
  <si>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</si>
  <si>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</si>
  <si>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</si>
  <si>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</si>
  <si>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</si>
  <si>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</si>
  <si>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</si>
  <si>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</si>
  <si>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</si>
  <si>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</si>
  <si>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</si>
  <si>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</si>
  <si>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</si>
  <si>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</si>
  <si>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</si>
  <si>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</si>
  <si>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</si>
  <si>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</si>
  <si>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</si>
  <si>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</si>
  <si>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</si>
  <si>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</si>
  <si>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</si>
  <si>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</si>
  <si>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</si>
  <si>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</si>
  <si>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</si>
  <si>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</si>
  <si>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</si>
  <si>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</si>
  <si>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</si>
  <si>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</si>
  <si>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</si>
  <si>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</si>
  <si>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</si>
  <si>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</si>
  <si>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</si>
  <si>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</si>
  <si>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</si>
  <si>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</si>
  <si>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</si>
  <si>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</si>
  <si>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</si>
  <si>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</si>
  <si>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</si>
  <si>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</si>
  <si>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</si>
  <si>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</si>
  <si>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</si>
  <si>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</si>
  <si>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</si>
  <si>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</si>
  <si>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</si>
  <si>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</si>
  <si>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</si>
  <si>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</si>
  <si>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</si>
  <si>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</si>
  <si>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</si>
  <si>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</si>
  <si>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</si>
  <si>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</si>
  <si>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</si>
  <si>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</si>
  <si>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</si>
  <si>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</si>
  <si>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</si>
  <si>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</si>
  <si>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</si>
  <si>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</si>
  <si>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</si>
  <si>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</si>
  <si>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</si>
  <si>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</si>
  <si>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</si>
  <si>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</si>
  <si>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</si>
  <si>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</si>
  <si>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</si>
  <si>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</si>
  <si>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</si>
  <si>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</si>
  <si>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</si>
  <si>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</si>
  <si>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</si>
  <si>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</si>
  <si>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</si>
  <si>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</si>
  <si>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</si>
  <si>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</si>
  <si>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</si>
  <si>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</si>
  <si>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</si>
  <si>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</si>
  <si>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</si>
  <si>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</si>
  <si>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</si>
  <si>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</si>
  <si>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</si>
  <si>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</si>
  <si>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</si>
  <si>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</si>
  <si>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</si>
  <si>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</si>
  <si>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</si>
  <si>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</si>
  <si>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</si>
  <si>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</si>
  <si>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</si>
  <si>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</si>
  <si>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</si>
  <si>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</si>
  <si>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</si>
  <si>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</si>
  <si>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</si>
  <si>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</si>
  <si>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</si>
  <si>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</si>
  <si>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</si>
  <si>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</si>
  <si>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</si>
  <si>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</si>
  <si>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</si>
  <si>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</si>
  <si>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</si>
  <si>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</si>
  <si>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</si>
  <si>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</si>
  <si>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</si>
  <si>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</si>
  <si>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</si>
  <si>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</si>
  <si>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</si>
  <si>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</si>
  <si>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</si>
  <si>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</si>
  <si>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</si>
  <si>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</si>
  <si>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</si>
  <si>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</si>
  <si>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</si>
  <si>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</si>
  <si>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</si>
  <si>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</si>
  <si>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</si>
  <si>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</si>
  <si>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</si>
  <si>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</si>
  <si>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</si>
  <si>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</si>
  <si>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</si>
  <si>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</si>
  <si>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</si>
  <si>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</si>
  <si>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</si>
  <si>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</si>
  <si>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</si>
  <si>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</si>
  <si>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</si>
  <si>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</si>
  <si>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</si>
  <si>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</si>
  <si>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</si>
  <si>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</si>
  <si>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</si>
  <si>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</si>
  <si>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</si>
  <si>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</si>
  <si>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</si>
  <si>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</si>
  <si>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</si>
  <si>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</si>
  <si>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</si>
  <si>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</si>
  <si>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</si>
  <si>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</si>
  <si>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</si>
  <si>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</si>
  <si>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</si>
  <si>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</si>
  <si>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</si>
  <si>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</si>
  <si>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</si>
  <si>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</si>
  <si>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</si>
  <si>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</si>
  <si>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</si>
  <si>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</si>
  <si>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</si>
  <si>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</si>
  <si>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</si>
  <si>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</si>
  <si>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</si>
  <si>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</si>
  <si>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</si>
  <si>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</si>
  <si>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</si>
  <si>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</si>
  <si>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</si>
  <si>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</si>
  <si>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</si>
  <si>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</si>
  <si>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</si>
  <si>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</si>
  <si>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</si>
  <si>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</si>
  <si>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</si>
  <si>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</si>
  <si>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</si>
  <si>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</si>
  <si>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</si>
  <si>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</si>
  <si>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</si>
  <si>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</si>
  <si>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</si>
  <si>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</si>
  <si>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</si>
  <si>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</si>
  <si>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</si>
  <si>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</si>
  <si>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</si>
  <si>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</si>
  <si>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</si>
  <si>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</si>
  <si>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</si>
  <si>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</si>
  <si>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</si>
  <si>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</si>
  <si>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</si>
  <si>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</si>
  <si>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</si>
  <si>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</si>
  <si>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</si>
  <si>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</si>
  <si>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</si>
  <si>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</si>
  <si>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</si>
  <si>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</si>
  <si>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</si>
  <si>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</si>
  <si>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</si>
  <si>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</si>
  <si>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</si>
  <si>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</si>
  <si>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</si>
  <si>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</si>
  <si>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</si>
  <si>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</si>
  <si>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</si>
  <si>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</si>
  <si>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</si>
  <si>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</si>
  <si>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</si>
  <si>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</si>
  <si>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</si>
  <si>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</si>
  <si>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</si>
  <si>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</si>
  <si>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</si>
  <si>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</si>
  <si>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</si>
  <si>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</si>
  <si>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</si>
  <si>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</si>
  <si>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</si>
  <si>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</si>
  <si>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</si>
  <si>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</si>
  <si>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</si>
  <si>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</si>
  <si>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</si>
  <si>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</si>
  <si>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</si>
  <si>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</si>
  <si>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</si>
  <si>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</si>
  <si>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</si>
  <si>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</si>
  <si>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</si>
  <si>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</si>
  <si>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</si>
  <si>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</si>
  <si>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</si>
  <si>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</si>
  <si>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</si>
  <si>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</si>
  <si>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</si>
  <si>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</si>
  <si>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</si>
  <si>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</si>
  <si>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</si>
  <si>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</si>
  <si>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</si>
  <si>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</si>
  <si>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</si>
  <si>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</si>
  <si>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</si>
  <si>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</si>
  <si>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</si>
  <si>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</si>
  <si>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</si>
  <si>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</si>
  <si>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</si>
  <si>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</si>
  <si>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</si>
  <si>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</si>
  <si>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</si>
  <si>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</si>
  <si>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</si>
  <si>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</si>
  <si>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</si>
  <si>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</si>
  <si>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</si>
  <si>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</si>
  <si>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</si>
  <si>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</si>
  <si>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</si>
  <si>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</si>
  <si>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</si>
  <si>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</si>
  <si>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</si>
  <si>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</si>
  <si>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</si>
  <si>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</si>
  <si>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</si>
  <si>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</si>
  <si>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</si>
  <si>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</si>
  <si>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</si>
  <si>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</si>
  <si>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</si>
  <si>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</si>
  <si>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</si>
  <si>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</si>
  <si>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</si>
  <si>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</si>
  <si>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</si>
  <si>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</si>
  <si>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</si>
  <si>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</si>
  <si>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</si>
  <si>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</si>
  <si>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</si>
  <si>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</si>
  <si>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</si>
  <si>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</si>
  <si>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</si>
  <si>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</si>
  <si>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</si>
  <si>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</si>
  <si>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</si>
  <si>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</si>
  <si>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</si>
  <si>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</si>
  <si>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</si>
  <si>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</si>
  <si>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</si>
  <si>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</si>
  <si>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</si>
  <si>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</si>
  <si>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</si>
  <si>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</si>
  <si>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</si>
  <si>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</si>
  <si>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</si>
  <si>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</si>
  <si>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</si>
  <si>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</si>
  <si>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</si>
  <si>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</si>
  <si>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</si>
  <si>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</si>
  <si>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</si>
  <si>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</si>
  <si>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</si>
  <si>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</si>
  <si>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</si>
  <si>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</si>
  <si>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</si>
  <si>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</si>
  <si>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</si>
  <si>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</si>
  <si>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</si>
  <si>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</si>
  <si>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</si>
  <si>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</si>
  <si>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</si>
  <si>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</si>
  <si>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</si>
  <si>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</si>
  <si>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</si>
  <si>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</si>
  <si>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</si>
  <si>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</si>
  <si>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</si>
  <si>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</si>
  <si>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</si>
  <si>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</si>
  <si>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</si>
  <si>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</si>
  <si>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</si>
  <si>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</si>
  <si>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</si>
  <si>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</si>
  <si>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</si>
  <si>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</si>
  <si>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</si>
  <si>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</si>
  <si>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</si>
  <si>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</si>
  <si>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</si>
  <si>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</si>
  <si>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</si>
  <si>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</si>
  <si>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</si>
  <si>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</si>
  <si>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</si>
  <si>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</si>
  <si>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</si>
  <si>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</si>
  <si>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</si>
  <si>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</si>
  <si>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</si>
  <si>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</si>
  <si>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</si>
  <si>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</si>
  <si>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</si>
  <si>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</si>
  <si>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</si>
  <si>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</si>
  <si>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</si>
  <si>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</si>
  <si>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</si>
  <si>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</si>
  <si>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</si>
  <si>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</si>
  <si>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</si>
  <si>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</si>
  <si>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</si>
  <si>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</si>
  <si>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</si>
  <si>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</si>
  <si>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</si>
  <si>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</si>
  <si>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</si>
  <si>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</si>
  <si>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</si>
  <si>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</si>
  <si>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</si>
  <si>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</si>
  <si>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</si>
  <si>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</si>
  <si>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</si>
  <si>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</si>
  <si>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</si>
  <si>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</si>
  <si>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</si>
  <si>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</si>
  <si>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</si>
  <si>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</si>
  <si>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</si>
  <si>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</si>
  <si>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</si>
  <si>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</si>
  <si>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</si>
  <si>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</si>
  <si>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</si>
  <si>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</si>
  <si>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</si>
  <si>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</si>
  <si>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</si>
  <si>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</si>
  <si>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</si>
  <si>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</si>
  <si>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</si>
  <si>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</si>
  <si>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</si>
  <si>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</si>
  <si>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</si>
  <si>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</si>
  <si>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</si>
  <si>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</si>
  <si>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</si>
  <si>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</si>
  <si>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</si>
  <si>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</si>
  <si>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</si>
  <si>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</si>
  <si>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</si>
  <si>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</si>
  <si>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</si>
  <si>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</si>
  <si>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</si>
  <si>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</si>
  <si>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</si>
  <si>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</si>
  <si>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</si>
  <si>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</si>
  <si>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</si>
  <si>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</si>
  <si>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</si>
  <si>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</si>
  <si>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</si>
  <si>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</si>
  <si>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</si>
  <si>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</si>
  <si>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</si>
  <si>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</si>
  <si>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</si>
  <si>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</si>
  <si>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</si>
  <si>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</si>
  <si>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</si>
  <si>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</si>
  <si>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</si>
  <si>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</si>
  <si>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</si>
  <si>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</si>
  <si>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</si>
  <si>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</si>
  <si>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</si>
  <si>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</si>
  <si>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</si>
  <si>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</si>
  <si>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</si>
  <si>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</si>
  <si>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</si>
  <si>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</si>
  <si>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</si>
  <si>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</si>
  <si>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</si>
  <si>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</si>
  <si>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</si>
  <si>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</si>
  <si>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</si>
  <si>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</si>
  <si>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</si>
  <si>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</si>
  <si>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</si>
  <si>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</si>
  <si>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</si>
  <si>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</si>
  <si>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</si>
  <si>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</si>
  <si>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</si>
  <si>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</si>
  <si>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</si>
  <si>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</si>
  <si>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</si>
  <si>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</si>
  <si>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</si>
  <si>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</si>
  <si>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</si>
  <si>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</si>
  <si>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</si>
  <si>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</si>
  <si>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</si>
  <si>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</si>
  <si>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</si>
  <si>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</si>
  <si>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</si>
  <si>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</si>
  <si>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</si>
  <si>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</si>
  <si>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</si>
  <si>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</si>
  <si>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</si>
  <si>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</si>
  <si>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</si>
  <si>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</si>
  <si>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</si>
  <si>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</si>
  <si>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</si>
  <si>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</si>
  <si>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</si>
  <si>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</si>
  <si>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</si>
  <si>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</si>
  <si>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</si>
  <si>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</si>
  <si>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</si>
  <si>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</si>
  <si>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</si>
  <si>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</si>
  <si>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</si>
  <si>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</si>
  <si>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</si>
  <si>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</si>
  <si>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</si>
  <si>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</si>
  <si>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</si>
  <si>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</si>
  <si>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</si>
  <si>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</si>
  <si>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</si>
  <si>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</si>
  <si>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</si>
  <si>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</si>
  <si>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</si>
  <si>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</si>
  <si>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</si>
  <si>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</si>
  <si>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</si>
  <si>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</si>
  <si>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</si>
  <si>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</si>
  <si>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</si>
  <si>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</si>
  <si>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</si>
  <si>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</si>
  <si>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</si>
  <si>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</si>
  <si>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</si>
  <si>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</si>
  <si>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</si>
  <si>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</si>
  <si>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</si>
  <si>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</si>
  <si>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</si>
  <si>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</si>
  <si>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</si>
  <si>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</si>
  <si>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</si>
  <si>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</si>
  <si>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</si>
  <si>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</si>
  <si>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</si>
  <si>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</si>
  <si>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</si>
  <si>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</si>
  <si>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</si>
  <si>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</si>
  <si>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</si>
  <si>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</si>
  <si>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</si>
  <si>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</si>
  <si>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</si>
  <si>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</si>
  <si>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</si>
  <si>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</si>
  <si>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</si>
  <si>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</si>
  <si>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</si>
  <si>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</si>
  <si>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</si>
  <si>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</si>
  <si>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</si>
  <si>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</si>
  <si>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</si>
  <si>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</si>
  <si>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</si>
  <si>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</si>
  <si>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</si>
  <si>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</si>
  <si>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</si>
  <si>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</si>
  <si>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</si>
  <si>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</si>
  <si>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</si>
  <si>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</si>
  <si>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</si>
  <si>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</si>
  <si>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</si>
  <si>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</si>
  <si>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</si>
  <si>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</si>
  <si>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</si>
  <si>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</si>
  <si>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</si>
  <si>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</si>
  <si>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</si>
  <si>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</si>
  <si>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</si>
  <si>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</si>
  <si>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</si>
  <si>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</si>
  <si>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</si>
  <si>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</si>
  <si>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</si>
  <si>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</si>
  <si>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</si>
  <si>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</si>
  <si>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</si>
  <si>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</si>
  <si>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</si>
  <si>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</si>
  <si>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</si>
  <si>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</si>
  <si>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</si>
  <si>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</si>
  <si>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</si>
  <si>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</si>
  <si>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</si>
  <si>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</si>
  <si>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</si>
  <si>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</si>
  <si>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</si>
  <si>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</si>
  <si>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</si>
  <si>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</si>
  <si>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</si>
  <si>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</si>
  <si>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</si>
  <si>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</si>
  <si>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</si>
  <si>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</si>
  <si>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</si>
  <si>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</si>
  <si>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</si>
  <si>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</si>
  <si>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</si>
  <si>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</si>
  <si>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</si>
  <si>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</si>
  <si>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</si>
  <si>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</si>
  <si>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</si>
  <si>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</si>
  <si>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</si>
  <si>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</si>
  <si>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</si>
  <si>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</si>
  <si>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</si>
  <si>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</si>
  <si>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</si>
  <si>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</si>
  <si>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</si>
  <si>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</si>
  <si>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</si>
  <si>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</si>
  <si>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</si>
  <si>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</si>
  <si>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</si>
  <si>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</si>
  <si>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</si>
  <si>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</si>
  <si>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</si>
  <si>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</si>
  <si>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</si>
  <si>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</si>
  <si>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</si>
  <si>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</si>
  <si>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</si>
  <si>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</si>
  <si>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</si>
  <si>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</si>
  <si>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</si>
  <si>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</si>
  <si>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</si>
  <si>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</si>
  <si>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</si>
  <si>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</si>
  <si>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</si>
  <si>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</si>
  <si>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</si>
  <si>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</si>
  <si>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</si>
  <si>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</si>
  <si>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</si>
  <si>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</si>
  <si>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</si>
  <si>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</si>
  <si>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</si>
  <si>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</si>
  <si>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</si>
  <si>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</si>
  <si>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</si>
  <si>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</si>
  <si>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</si>
  <si>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</si>
  <si>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</si>
  <si>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</si>
  <si>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</si>
  <si>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</si>
  <si>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</si>
  <si>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</si>
  <si>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</si>
  <si>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</si>
  <si>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</si>
  <si>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</si>
  <si>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</si>
  <si>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</si>
  <si>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</si>
  <si>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</si>
  <si>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</si>
  <si>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</si>
  <si>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</si>
  <si>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</si>
  <si>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</si>
  <si>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</si>
  <si>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</si>
  <si>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</si>
  <si>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</si>
  <si>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</si>
  <si>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</si>
  <si>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</si>
  <si>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</si>
  <si>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</si>
  <si>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</si>
  <si>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</si>
  <si>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</si>
  <si>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</si>
  <si>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</si>
  <si>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</si>
  <si>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</si>
  <si>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</si>
  <si>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</si>
  <si>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</si>
  <si>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</si>
  <si>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</si>
  <si>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</si>
  <si>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</si>
  <si>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</si>
  <si>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</si>
  <si>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</si>
  <si>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</si>
  <si>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</si>
  <si>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</si>
  <si>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</si>
  <si>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</si>
  <si>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</si>
  <si>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</si>
  <si>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</si>
  <si>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</si>
  <si>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</si>
  <si>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</si>
  <si>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</si>
  <si>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</si>
  <si>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</si>
  <si>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</si>
  <si>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</si>
  <si>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</si>
  <si>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</si>
  <si>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</si>
  <si>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</si>
  <si>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</si>
  <si>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</si>
  <si>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</si>
  <si>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</si>
  <si>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</si>
  <si>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</si>
  <si>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</si>
  <si>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</si>
  <si>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</si>
  <si>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</si>
  <si>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</si>
  <si>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</si>
  <si>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</si>
  <si>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</si>
  <si>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</si>
  <si>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</si>
  <si>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</si>
  <si>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</si>
  <si>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</si>
  <si>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</si>
  <si>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</si>
  <si>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</si>
  <si>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</si>
  <si>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</si>
  <si>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</si>
  <si>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</si>
  <si>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</si>
  <si>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</si>
  <si>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</si>
  <si>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</si>
  <si>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</si>
  <si>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</si>
  <si>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</si>
  <si>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</si>
  <si>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</si>
  <si>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</si>
  <si>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</si>
  <si>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</si>
  <si>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</si>
  <si>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</si>
  <si>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</si>
  <si>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</si>
  <si>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</si>
  <si>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</si>
  <si>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</si>
  <si>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</si>
  <si>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</si>
  <si>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</si>
  <si>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</si>
  <si>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</si>
  <si>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</si>
  <si>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</si>
  <si>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</si>
  <si>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</si>
  <si>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</si>
  <si>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</si>
  <si>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</si>
  <si>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</si>
  <si>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</si>
  <si>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</si>
  <si>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</si>
  <si>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</si>
  <si>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</si>
  <si>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</si>
  <si>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</si>
  <si>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</si>
  <si>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</si>
  <si>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</si>
  <si>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</si>
  <si>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</si>
  <si>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</si>
  <si>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</si>
  <si>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</si>
  <si>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</si>
  <si>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</si>
  <si>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</si>
  <si>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</si>
  <si>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</si>
  <si>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</si>
  <si>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</si>
  <si>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</si>
  <si>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</si>
  <si>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</si>
  <si>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</si>
  <si>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</si>
  <si>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</si>
  <si>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</si>
  <si>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</si>
  <si>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</si>
  <si>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</si>
  <si>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</si>
  <si>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</si>
  <si>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</si>
  <si>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</si>
  <si>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</si>
  <si>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</si>
  <si>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</si>
  <si>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</si>
  <si>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</si>
  <si>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</si>
  <si>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</si>
  <si>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</si>
  <si>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</si>
  <si>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</si>
  <si>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</si>
  <si>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</si>
  <si>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</si>
  <si>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</si>
  <si>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</si>
  <si>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</si>
  <si>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</si>
  <si>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</si>
  <si>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</si>
  <si>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</si>
  <si>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</si>
  <si>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</si>
  <si>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</si>
  <si>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</si>
  <si>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</si>
  <si>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</si>
  <si>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</si>
  <si>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</si>
  <si>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</si>
  <si>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</si>
  <si>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</si>
  <si>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</si>
  <si>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</si>
  <si>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</si>
  <si>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</si>
  <si>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</si>
  <si>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</si>
  <si>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</si>
  <si>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</si>
  <si>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</si>
  <si>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</si>
  <si>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</si>
  <si>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</si>
  <si>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</si>
  <si>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</si>
  <si>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</si>
  <si>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</si>
  <si>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</si>
  <si>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</si>
  <si>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</si>
  <si>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</si>
  <si>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</si>
  <si>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</si>
  <si>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</si>
  <si>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</si>
  <si>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</si>
  <si>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</si>
  <si>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</si>
  <si>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</si>
  <si>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</si>
  <si>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</si>
  <si>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</si>
  <si>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</si>
  <si>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</si>
  <si>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</si>
  <si>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</si>
  <si>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</si>
  <si>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</si>
  <si>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</si>
  <si>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</si>
  <si>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</si>
  <si>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</si>
  <si>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</si>
  <si>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</si>
  <si>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</si>
  <si>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</si>
  <si>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</si>
  <si>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</si>
  <si>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</si>
  <si>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</si>
  <si>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</si>
  <si>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</si>
  <si>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</si>
  <si>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</si>
  <si>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</si>
  <si>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</si>
  <si>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</si>
  <si>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</si>
  <si>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</si>
  <si>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</si>
  <si>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</si>
  <si>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</si>
  <si>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</si>
  <si>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</si>
  <si>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</si>
  <si>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</si>
  <si>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</si>
  <si>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</si>
  <si>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</si>
  <si>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</si>
  <si>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</si>
  <si>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</si>
  <si>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</si>
  <si>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</si>
  <si>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</si>
  <si>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</si>
  <si>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</si>
  <si>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</si>
  <si>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</si>
  <si>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</si>
  <si>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</si>
  <si>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</si>
  <si>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</si>
  <si>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</si>
  <si>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</si>
  <si>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</si>
  <si>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</si>
  <si>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</si>
  <si>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</si>
  <si>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</si>
  <si>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</si>
  <si>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</si>
  <si>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</si>
  <si>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</si>
  <si>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</si>
  <si>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</si>
  <si>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</si>
  <si>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</si>
  <si>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</si>
  <si>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</si>
  <si>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</si>
  <si>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</si>
  <si>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</si>
  <si>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</si>
  <si>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</si>
  <si>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</si>
  <si>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</si>
  <si>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</si>
  <si>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</si>
  <si>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</si>
  <si>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</si>
  <si>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</si>
  <si>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</si>
  <si>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</si>
  <si>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</si>
  <si>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</si>
  <si>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</si>
  <si>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</si>
  <si>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</si>
  <si>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</si>
  <si>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</si>
  <si>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</si>
  <si>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</si>
  <si>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</si>
  <si>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</si>
  <si>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</si>
  <si>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</si>
  <si>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</si>
  <si>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</si>
  <si>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</si>
  <si>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</si>
  <si>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</si>
  <si>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</si>
  <si>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</si>
  <si>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</si>
  <si>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</si>
  <si>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</si>
  <si>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</si>
  <si>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</si>
  <si>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</si>
  <si>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</si>
  <si>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</si>
  <si>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</si>
  <si>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</si>
  <si>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</si>
  <si>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</si>
  <si>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</si>
  <si>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</si>
  <si>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</si>
  <si>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</si>
  <si>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</si>
  <si>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</si>
  <si>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</si>
  <si>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</si>
  <si>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</si>
  <si>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</si>
  <si>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</si>
  <si>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</si>
  <si>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</si>
  <si>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</si>
  <si>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</si>
  <si>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</si>
  <si>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</si>
  <si>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</si>
  <si>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</si>
  <si>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</si>
  <si>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</si>
  <si>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</si>
  <si>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</si>
  <si>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</si>
  <si>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</si>
  <si>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</si>
  <si>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</si>
  <si>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</si>
  <si>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</si>
  <si>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</si>
  <si>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</si>
  <si>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</si>
  <si>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</si>
  <si>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</si>
  <si>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</si>
  <si>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</si>
  <si>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</si>
  <si>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</si>
  <si>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</si>
  <si>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</si>
  <si>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</si>
  <si>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</si>
  <si>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</si>
  <si>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</si>
  <si>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</si>
  <si>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</si>
  <si>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</si>
  <si>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</si>
  <si>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</si>
  <si>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</si>
  <si>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</si>
  <si>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</si>
  <si>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</si>
  <si>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</si>
  <si>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</si>
  <si>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</si>
  <si>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</si>
  <si>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</si>
  <si>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</si>
  <si>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</si>
  <si>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</si>
  <si>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</si>
  <si>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</si>
  <si>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</si>
  <si>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</si>
  <si>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</si>
  <si>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</si>
  <si>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</si>
  <si>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</si>
  <si>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</si>
  <si>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</si>
  <si>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</si>
  <si>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</si>
  <si>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</si>
  <si>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</si>
  <si>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</si>
  <si>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</si>
  <si>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</si>
  <si>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</si>
  <si>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</si>
  <si>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</si>
  <si>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</si>
  <si>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</si>
  <si>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</si>
  <si>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</si>
  <si>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</si>
  <si>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</si>
  <si>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</si>
  <si>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</si>
  <si>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</si>
  <si>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</si>
  <si>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</si>
  <si>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</si>
  <si>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</si>
  <si>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</si>
  <si>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</si>
  <si>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</si>
  <si>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</si>
  <si>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</si>
  <si>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</si>
  <si>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</si>
  <si>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</si>
  <si>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</si>
  <si>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</si>
  <si>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</si>
  <si>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</si>
  <si>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</si>
  <si>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</si>
  <si>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</si>
  <si>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</si>
  <si>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</si>
  <si>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</si>
  <si>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</si>
  <si>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</si>
  <si>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</si>
  <si>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</si>
  <si>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</si>
  <si>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</si>
  <si>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</si>
  <si>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</si>
  <si>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</si>
  <si>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</si>
  <si>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</si>
  <si>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</si>
  <si>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</si>
  <si>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</si>
  <si>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</si>
  <si>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</si>
  <si>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</si>
  <si>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</si>
  <si>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</si>
  <si>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</si>
  <si>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</si>
  <si>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</si>
  <si>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</si>
  <si>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</si>
  <si>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</si>
  <si>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</si>
  <si>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</si>
  <si>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</si>
  <si>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</si>
  <si>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</si>
  <si>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</si>
  <si>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</si>
  <si>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</si>
  <si>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</si>
  <si>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</si>
  <si>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</si>
  <si>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</si>
  <si>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</si>
  <si>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</si>
  <si>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</si>
  <si>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</si>
  <si>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</si>
  <si>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</si>
  <si>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</si>
  <si>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</si>
  <si>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</si>
  <si>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</si>
  <si>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</si>
  <si>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</si>
  <si>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</si>
  <si>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</si>
  <si>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</si>
  <si>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</si>
  <si>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</si>
  <si>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</si>
  <si>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</si>
  <si>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</si>
  <si>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</si>
  <si>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</si>
  <si>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</si>
  <si>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</si>
  <si>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</si>
  <si>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</si>
  <si>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</si>
  <si>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</si>
  <si>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</si>
  <si>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</si>
  <si>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</si>
  <si>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</si>
  <si>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</si>
  <si>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</si>
  <si>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</si>
  <si>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</si>
  <si>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</si>
  <si>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</si>
  <si>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</si>
  <si>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</si>
  <si>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</si>
  <si>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</si>
  <si>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</si>
  <si>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</si>
  <si>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</si>
  <si>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</si>
  <si>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</si>
  <si>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</si>
  <si>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</si>
  <si>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</si>
  <si>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</si>
  <si>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</si>
  <si>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</si>
  <si>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</si>
  <si>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</si>
  <si>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</si>
  <si>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</si>
  <si>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</si>
  <si>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</si>
  <si>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</si>
  <si>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</si>
  <si>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</si>
  <si>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</si>
  <si>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</si>
  <si>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</si>
  <si>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</si>
  <si>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</si>
  <si>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</si>
  <si>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</si>
  <si>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</si>
  <si>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</si>
  <si>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</si>
  <si>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</si>
  <si>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</si>
  <si>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</si>
  <si>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</si>
  <si>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</si>
  <si>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</si>
  <si>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</si>
  <si>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</si>
  <si>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</si>
  <si>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</si>
  <si>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</si>
  <si>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</si>
  <si>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</si>
  <si>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</si>
  <si>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</si>
  <si>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</si>
  <si>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</si>
  <si>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</si>
  <si>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</si>
  <si>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</si>
  <si>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</si>
  <si>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</si>
  <si>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</si>
  <si>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</si>
  <si>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</si>
  <si>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</si>
  <si>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</si>
  <si>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</si>
  <si>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</si>
  <si>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</si>
  <si>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</si>
  <si>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</si>
  <si>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</si>
  <si>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</si>
  <si>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</si>
  <si>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</si>
  <si>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</si>
  <si>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</si>
  <si>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</si>
  <si>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</si>
  <si>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</si>
  <si>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</si>
  <si>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</si>
  <si>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</si>
  <si>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</si>
  <si>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</si>
  <si>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</si>
  <si>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</si>
  <si>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</si>
  <si>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</si>
  <si>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</si>
  <si>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</si>
  <si>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</si>
  <si>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</si>
  <si>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</si>
  <si>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</si>
  <si>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</si>
  <si>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</si>
  <si>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</si>
  <si>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</si>
  <si>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</si>
  <si>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</si>
  <si>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</si>
  <si>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</si>
  <si>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</si>
  <si>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</si>
  <si>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</si>
  <si>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</si>
  <si>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</si>
  <si>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</si>
  <si>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</si>
  <si>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</si>
  <si>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</si>
  <si>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</si>
  <si>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</si>
  <si>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</si>
  <si>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</si>
  <si>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</si>
  <si>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</si>
  <si>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</si>
  <si>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</si>
  <si>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</si>
  <si>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</si>
  <si>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</si>
  <si>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</si>
  <si>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</si>
  <si>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</si>
  <si>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</si>
  <si>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</si>
  <si>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</si>
  <si>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</si>
  <si>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</si>
  <si>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</si>
  <si>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</si>
  <si>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</si>
  <si>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</si>
  <si>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</si>
  <si>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</si>
  <si>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</si>
  <si>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</si>
  <si>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</si>
  <si>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</si>
  <si>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</si>
  <si>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</si>
  <si>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</si>
  <si>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</si>
  <si>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</si>
  <si>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</si>
  <si>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</si>
  <si>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</si>
  <si>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</si>
  <si>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</si>
  <si>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</si>
  <si>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</si>
  <si>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</si>
  <si>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</si>
  <si>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</si>
  <si>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</si>
  <si>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</si>
  <si>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</si>
  <si>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</si>
  <si>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</si>
  <si>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</si>
  <si>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</si>
  <si>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</si>
  <si>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</si>
  <si>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</si>
  <si>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</si>
  <si>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</si>
  <si>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</si>
  <si>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</si>
  <si>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</si>
  <si>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</si>
  <si>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</si>
  <si>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</si>
  <si>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</si>
  <si>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</si>
  <si>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</si>
  <si>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</si>
  <si>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</si>
  <si>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</si>
  <si>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</si>
  <si>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</si>
  <si>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</si>
  <si>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</si>
  <si>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</si>
  <si>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</si>
  <si>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</si>
  <si>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</si>
  <si>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</si>
  <si>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</si>
  <si>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</si>
  <si>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</si>
  <si>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</si>
  <si>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</si>
  <si>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</si>
  <si>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</si>
  <si>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</si>
  <si>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</si>
  <si>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</si>
  <si>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</si>
  <si>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</si>
  <si>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</si>
  <si>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</si>
  <si>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</si>
  <si>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</si>
  <si>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</si>
  <si>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</si>
  <si>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</si>
  <si>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</si>
  <si>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</si>
  <si>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</si>
  <si>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</si>
  <si>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</si>
  <si>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</si>
  <si>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</si>
  <si>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</si>
  <si>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</si>
  <si>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</si>
  <si>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</si>
  <si>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</si>
  <si>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</si>
  <si>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</si>
  <si>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</si>
  <si>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</si>
  <si>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</si>
  <si>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</si>
  <si>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</si>
  <si>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</si>
  <si>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</si>
  <si>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</si>
  <si>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</si>
  <si>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</si>
  <si>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</si>
  <si>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</si>
  <si>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</si>
  <si>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</si>
  <si>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</si>
  <si>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</si>
  <si>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</si>
  <si>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</si>
  <si>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</si>
  <si>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</si>
  <si>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</si>
  <si>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</si>
  <si>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</si>
  <si>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</si>
  <si>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</si>
  <si>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</si>
  <si>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</si>
  <si>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</si>
  <si>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</si>
  <si>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</si>
  <si>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</si>
  <si>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</si>
  <si>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</si>
  <si>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</si>
  <si>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</si>
  <si>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</si>
  <si>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</si>
  <si>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</si>
  <si>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</si>
  <si>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</si>
  <si>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</si>
  <si>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</si>
  <si>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</si>
  <si>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</si>
  <si>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</si>
  <si>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</si>
  <si>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</si>
  <si>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</si>
  <si>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</si>
  <si>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</si>
  <si>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</si>
  <si>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</si>
  <si>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</si>
  <si>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</si>
  <si>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</si>
  <si>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</si>
  <si>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</si>
  <si>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</si>
  <si>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</si>
  <si>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</si>
  <si>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</si>
  <si>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</si>
  <si>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</si>
  <si>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</si>
  <si>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</si>
  <si>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</si>
  <si>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</si>
  <si>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</si>
  <si>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</si>
  <si>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</si>
  <si>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</si>
  <si>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</si>
  <si>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</si>
  <si>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</si>
  <si>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</si>
  <si>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</si>
  <si>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</si>
  <si>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</si>
  <si>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</si>
  <si>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</si>
  <si>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</si>
  <si>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</si>
  <si>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</si>
  <si>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</si>
  <si>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</si>
  <si>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</si>
  <si>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</si>
  <si>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</si>
  <si>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</si>
  <si>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</si>
  <si>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</si>
  <si>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</si>
  <si>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</si>
  <si>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</si>
  <si>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</si>
  <si>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</si>
  <si>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</si>
  <si>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</si>
  <si>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</si>
  <si>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</si>
  <si>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</si>
  <si>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</si>
  <si>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</si>
  <si>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</si>
  <si>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</si>
  <si>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</si>
  <si>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</si>
  <si>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</si>
  <si>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</si>
  <si>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</si>
  <si>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</si>
  <si>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</si>
  <si>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</si>
  <si>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</si>
  <si>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</si>
  <si>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</si>
  <si>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</si>
  <si>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</si>
  <si>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</si>
  <si>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</si>
  <si>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</si>
  <si>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</si>
  <si>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</si>
  <si>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</si>
  <si>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</si>
  <si>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</si>
  <si>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</si>
  <si>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</si>
  <si>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</si>
  <si>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</si>
  <si>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</si>
  <si>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</si>
  <si>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</si>
  <si>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</si>
  <si>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</si>
  <si>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</si>
  <si>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</si>
  <si>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</si>
  <si>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</si>
  <si>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</si>
  <si>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</si>
  <si>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</si>
  <si>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</si>
  <si>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</si>
  <si>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</si>
  <si>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</si>
  <si>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</si>
  <si>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</si>
  <si>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</si>
  <si>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</si>
  <si>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</si>
  <si>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</si>
  <si>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</si>
  <si>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</si>
  <si>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</si>
  <si>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</si>
  <si>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</si>
  <si>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</si>
  <si>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</si>
  <si>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</si>
  <si>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</si>
  <si>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</si>
  <si>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</si>
  <si>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</si>
  <si>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</si>
  <si>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</si>
  <si>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</si>
  <si>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</si>
  <si>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</si>
  <si>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</si>
  <si>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</si>
  <si>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</si>
  <si>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</si>
  <si>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</si>
  <si>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</si>
  <si>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</si>
  <si>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</si>
  <si>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</si>
  <si>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</si>
  <si>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</si>
  <si>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</si>
  <si>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</si>
  <si>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</si>
  <si>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</si>
  <si>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</si>
  <si>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</si>
  <si>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</si>
  <si>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</si>
  <si>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</si>
  <si>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</si>
  <si>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</si>
  <si>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</si>
  <si>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</si>
  <si>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</si>
  <si>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</si>
  <si>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</si>
  <si>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</si>
  <si>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</si>
  <si>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</si>
  <si>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</si>
  <si>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</si>
  <si>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</si>
  <si>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</si>
  <si>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</si>
  <si>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</si>
  <si>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</si>
  <si>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</si>
  <si>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</si>
  <si>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</si>
  <si>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</si>
  <si>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</si>
  <si>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</si>
  <si>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</si>
  <si>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</si>
  <si>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</si>
  <si>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</si>
  <si>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</si>
  <si>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</si>
  <si>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</si>
  <si>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</si>
  <si>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</si>
  <si>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</si>
  <si>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</si>
  <si>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</si>
  <si>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</si>
  <si>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</si>
  <si>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</si>
  <si>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</si>
  <si>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</si>
  <si>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</si>
  <si>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</si>
  <si>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</si>
  <si>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</si>
  <si>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</si>
  <si>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</si>
  <si>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</si>
  <si>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</si>
  <si>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</si>
  <si>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</si>
  <si>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</si>
  <si>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</si>
  <si>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</si>
  <si>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</si>
  <si>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</si>
  <si>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</si>
  <si>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</si>
  <si>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</si>
  <si>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</si>
  <si>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</si>
  <si>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</si>
  <si>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</si>
  <si>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</si>
  <si>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</si>
  <si>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</si>
  <si>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</si>
  <si>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</si>
  <si>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</si>
  <si>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</si>
  <si>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</si>
  <si>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</si>
  <si>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</si>
  <si>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</si>
  <si>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</si>
  <si>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</si>
  <si>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</si>
  <si>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</si>
  <si>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</si>
  <si>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</si>
  <si>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</si>
  <si>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</si>
  <si>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</si>
  <si>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</si>
  <si>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</si>
  <si>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</si>
  <si>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</si>
  <si>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</si>
  <si>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</si>
  <si>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</si>
  <si>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</si>
  <si>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</si>
  <si>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</si>
  <si>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</si>
  <si>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</si>
  <si>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</si>
  <si>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</si>
  <si>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</si>
  <si>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</si>
  <si>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</si>
  <si>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</si>
  <si>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</si>
  <si>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</si>
  <si>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</si>
  <si>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</si>
  <si>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</si>
  <si>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</si>
  <si>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</si>
  <si>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</si>
  <si>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</si>
  <si>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</si>
  <si>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</si>
  <si>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</si>
  <si>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</si>
  <si>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</si>
  <si>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</si>
  <si>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</si>
  <si>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</si>
  <si>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</si>
  <si>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</si>
  <si>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</si>
  <si>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</si>
  <si>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</si>
  <si>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</si>
  <si>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</si>
  <si>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</si>
  <si>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</si>
  <si>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</si>
  <si>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</si>
  <si>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</si>
  <si>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</si>
  <si>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</si>
  <si>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</si>
  <si>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</si>
  <si>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</si>
  <si>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</si>
  <si>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</si>
  <si>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</si>
  <si>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</si>
  <si>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</si>
  <si>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</si>
  <si>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</si>
  <si>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</si>
  <si>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</si>
  <si>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</si>
  <si>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</si>
  <si>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</si>
  <si>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</si>
  <si>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</si>
  <si>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</si>
  <si>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</si>
  <si>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</si>
  <si>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</si>
  <si>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</si>
  <si>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</si>
  <si>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</si>
  <si>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</si>
  <si>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</si>
  <si>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</si>
  <si>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</si>
  <si>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</si>
  <si>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</si>
  <si>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</si>
  <si>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</si>
  <si>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</si>
  <si>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</si>
  <si>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</si>
  <si>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</si>
  <si>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</si>
  <si>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</si>
  <si>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</si>
  <si>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</si>
  <si>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</si>
  <si>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</si>
  <si>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</si>
  <si>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</si>
  <si>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</si>
  <si>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</si>
  <si>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</si>
  <si>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</si>
  <si>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</si>
  <si>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</si>
  <si>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</si>
  <si>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</si>
  <si>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</si>
  <si>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</si>
  <si>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</si>
  <si>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</si>
  <si>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</si>
  <si>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</si>
  <si>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</si>
  <si>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</si>
  <si>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</si>
  <si>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</si>
  <si>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</si>
  <si>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</si>
  <si>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</si>
  <si>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</si>
  <si>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</si>
  <si>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</si>
  <si>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</si>
  <si>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</si>
  <si>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</si>
  <si>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</si>
  <si>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</si>
  <si>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</si>
  <si>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</si>
  <si>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</si>
  <si>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</si>
  <si>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</si>
  <si>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</si>
  <si>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</si>
  <si>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</si>
  <si>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</si>
  <si>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</si>
  <si>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</si>
  <si>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</si>
  <si>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</si>
  <si>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</si>
  <si>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</si>
  <si>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</si>
  <si>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</si>
  <si>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</si>
  <si>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</si>
  <si>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</si>
  <si>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</si>
  <si>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</si>
  <si>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</si>
  <si>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</si>
  <si>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</si>
  <si>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</si>
  <si>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</si>
  <si>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</si>
  <si>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</si>
  <si>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</si>
  <si>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</si>
  <si>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</si>
  <si>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</si>
  <si>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</si>
  <si>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</si>
  <si>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</si>
  <si>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</si>
  <si>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</si>
  <si>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</si>
  <si>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</si>
  <si>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</si>
  <si>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</si>
  <si>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</si>
  <si>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</si>
  <si>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</si>
  <si>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</si>
  <si>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</si>
  <si>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</si>
  <si>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</si>
  <si>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</si>
  <si>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</si>
  <si>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</si>
  <si>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</si>
  <si>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</si>
  <si>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</si>
  <si>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</si>
  <si>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</si>
  <si>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</si>
  <si>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</si>
  <si>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</si>
  <si>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</si>
  <si>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</si>
  <si>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</si>
  <si>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</si>
  <si>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</si>
  <si>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</si>
  <si>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</si>
  <si>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</si>
  <si>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</si>
  <si>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</si>
  <si>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</si>
  <si>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</si>
  <si>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</si>
  <si>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</si>
  <si>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</si>
  <si>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</si>
  <si>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</si>
  <si>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</si>
  <si>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</si>
  <si>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</si>
  <si>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</si>
  <si>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</si>
  <si>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</si>
  <si>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</si>
  <si>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</si>
  <si>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</si>
  <si>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</si>
  <si>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</si>
  <si>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</si>
  <si>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</si>
  <si>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</si>
  <si>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</si>
  <si>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</si>
  <si>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</si>
  <si>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</si>
  <si>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</si>
  <si>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</si>
  <si>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</si>
  <si>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</si>
  <si>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</si>
  <si>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</si>
  <si>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</si>
  <si>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</si>
  <si>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</si>
  <si>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</si>
  <si>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</si>
  <si>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</si>
  <si>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</si>
  <si>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</si>
  <si>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</si>
  <si>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</si>
  <si>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</si>
  <si>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</si>
  <si>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</si>
  <si>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</si>
  <si>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</si>
  <si>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</si>
  <si>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</si>
  <si>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</si>
  <si>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</si>
  <si>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</si>
  <si>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</si>
  <si>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</si>
  <si>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</si>
  <si>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</si>
  <si>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</si>
  <si>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</si>
  <si>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</si>
  <si>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</si>
  <si>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</si>
  <si>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</si>
  <si>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</si>
  <si>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</si>
  <si>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</si>
  <si>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</si>
  <si>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</si>
  <si>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</si>
  <si>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</si>
  <si>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</si>
  <si>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</si>
  <si>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</si>
  <si>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</si>
  <si>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</si>
  <si>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</si>
  <si>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</si>
  <si>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</si>
  <si>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</si>
  <si>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</si>
  <si>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</si>
  <si>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</si>
  <si>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</si>
  <si>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</si>
  <si>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</si>
  <si>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</si>
  <si>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</si>
  <si>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</si>
  <si>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</si>
  <si>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</si>
  <si>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</si>
  <si>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</si>
  <si>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</si>
  <si>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</si>
  <si>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</si>
  <si>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</si>
  <si>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</si>
  <si>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</si>
  <si>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</si>
  <si>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</si>
  <si>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</si>
  <si>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</si>
  <si>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</si>
  <si>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</si>
  <si>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</si>
  <si>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</si>
  <si>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</si>
  <si>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</si>
  <si>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</si>
  <si>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</si>
  <si>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</si>
  <si>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</si>
  <si>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</si>
  <si>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</si>
  <si>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</si>
  <si>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</si>
  <si>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</si>
  <si>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</si>
  <si>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</si>
  <si>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</si>
  <si>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</si>
  <si>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</si>
  <si>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</si>
  <si>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</si>
  <si>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</si>
  <si>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</si>
  <si>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</si>
  <si>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</si>
  <si>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</si>
  <si>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</si>
  <si>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</si>
  <si>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</si>
  <si>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</si>
  <si>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</si>
  <si>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</si>
  <si>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</si>
  <si>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</si>
  <si>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</si>
  <si>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</si>
  <si>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</si>
  <si>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</si>
  <si>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</si>
  <si>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</si>
  <si>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</si>
  <si>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</si>
  <si>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</si>
  <si>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</si>
  <si>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</si>
  <si>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</si>
  <si>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</si>
  <si>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</si>
  <si>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</si>
  <si>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</si>
  <si>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</si>
  <si>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</si>
  <si>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</si>
  <si>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</si>
  <si>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</si>
  <si>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</si>
  <si>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</si>
  <si>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</si>
  <si>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</si>
  <si>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</si>
  <si>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</si>
  <si>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</si>
  <si>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</si>
  <si>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</si>
  <si>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</si>
  <si>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</si>
  <si>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</si>
  <si>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</si>
  <si>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</si>
  <si>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</si>
  <si>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</si>
  <si>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</si>
  <si>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</si>
  <si>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</si>
  <si>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</si>
  <si>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</si>
  <si>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</si>
  <si>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</si>
  <si>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</si>
  <si>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</si>
  <si>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</si>
  <si>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</si>
  <si>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</si>
  <si>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</si>
  <si>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</si>
  <si>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</si>
  <si>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</si>
  <si>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</si>
  <si>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</si>
  <si>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</si>
  <si>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</si>
  <si>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</si>
  <si>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</si>
  <si>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</si>
  <si>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</si>
  <si>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</si>
  <si>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</si>
  <si>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</si>
  <si>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</si>
  <si>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</si>
  <si>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</si>
  <si>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</si>
  <si>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</si>
  <si>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</si>
  <si>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</si>
  <si>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</si>
  <si>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</si>
  <si>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</si>
  <si>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</si>
  <si>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</si>
  <si>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</si>
  <si>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</si>
  <si>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</si>
  <si>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</si>
  <si>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</si>
  <si>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</si>
  <si>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</si>
  <si>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</si>
  <si>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</si>
  <si>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</si>
  <si>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</si>
  <si>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</si>
  <si>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</si>
  <si>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</si>
  <si>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</si>
  <si>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</si>
  <si>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</si>
  <si>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</si>
  <si>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</si>
  <si>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</si>
  <si>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</si>
  <si>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</si>
  <si>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</si>
  <si>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</si>
  <si>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</si>
  <si>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</si>
  <si>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</si>
  <si>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</si>
  <si>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</si>
  <si>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</si>
  <si>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</si>
  <si>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</si>
  <si>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</si>
  <si>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</si>
  <si>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</si>
  <si>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</si>
  <si>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</si>
  <si>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</si>
  <si>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</si>
  <si>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</si>
  <si>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</si>
  <si>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</si>
  <si>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</si>
  <si>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</si>
  <si>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</si>
  <si>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</si>
  <si>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</si>
  <si>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</si>
  <si>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</si>
  <si>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</si>
  <si>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</si>
  <si>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</si>
  <si>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</si>
  <si>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</si>
  <si>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</si>
  <si>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</si>
  <si>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</si>
  <si>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</si>
  <si>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</si>
  <si>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</si>
  <si>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</si>
  <si>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</si>
  <si>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</si>
  <si>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</si>
  <si>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</si>
  <si>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</si>
  <si>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</si>
  <si>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</si>
  <si>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</si>
  <si>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</si>
  <si>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</si>
  <si>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</si>
  <si>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</si>
  <si>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</si>
  <si>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</si>
  <si>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</si>
  <si>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</si>
  <si>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</si>
  <si>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</si>
  <si>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</si>
  <si>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</si>
  <si>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</si>
  <si>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</si>
  <si>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</si>
  <si>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</si>
  <si>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</si>
  <si>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</si>
  <si>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</si>
  <si>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</si>
  <si>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</si>
  <si>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</si>
  <si>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</si>
  <si>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</si>
  <si>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</si>
  <si>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</si>
  <si>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</si>
  <si>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</si>
  <si>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</si>
  <si>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</si>
  <si>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</si>
  <si>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</si>
  <si>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</si>
  <si>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</si>
  <si>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</si>
  <si>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</si>
  <si>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</si>
  <si>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</si>
  <si>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</si>
  <si>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</si>
  <si>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</si>
  <si>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</si>
  <si>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</si>
  <si>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</si>
  <si>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</si>
  <si>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</si>
  <si>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</si>
  <si>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</si>
  <si>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</si>
  <si>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</si>
  <si>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</si>
  <si>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</si>
  <si>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</si>
  <si>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</si>
  <si>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</si>
  <si>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</si>
  <si>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</si>
  <si>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</si>
  <si>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</si>
  <si>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</si>
  <si>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</si>
  <si>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</si>
  <si>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</si>
  <si>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</si>
  <si>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</si>
  <si>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</si>
  <si>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</si>
  <si>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</si>
  <si>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</si>
  <si>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</si>
  <si>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</si>
  <si>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</si>
  <si>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</si>
  <si>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</si>
  <si>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</si>
  <si>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</si>
  <si>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</si>
  <si>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</si>
  <si>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</si>
  <si>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</si>
  <si>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</si>
  <si>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</si>
  <si>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</si>
  <si>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</si>
  <si>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</si>
  <si>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</si>
  <si>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</si>
  <si>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</si>
  <si>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</si>
  <si>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</si>
  <si>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</si>
  <si>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</si>
  <si>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</si>
  <si>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</si>
  <si>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</si>
  <si>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</si>
  <si>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</si>
  <si>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</si>
  <si>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</si>
  <si>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</si>
  <si>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</si>
  <si>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</si>
  <si>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</si>
  <si>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</si>
  <si>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</si>
  <si>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</si>
  <si>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</si>
  <si>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</si>
  <si>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</si>
  <si>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</si>
  <si>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</si>
  <si>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</si>
  <si>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</si>
  <si>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</si>
  <si>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</si>
  <si>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</si>
  <si>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</si>
  <si>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</si>
  <si>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</si>
  <si>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</si>
  <si>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</si>
  <si>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</si>
  <si>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</si>
  <si>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</si>
  <si>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</si>
  <si>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</si>
  <si>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</si>
  <si>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</si>
  <si>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</si>
  <si>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</si>
  <si>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</si>
  <si>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</si>
  <si>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</si>
  <si>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</si>
  <si>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</si>
  <si>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</si>
  <si>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</si>
  <si>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</si>
  <si>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</si>
  <si>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</si>
  <si>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</si>
  <si>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</si>
  <si>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</si>
  <si>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</si>
  <si>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</si>
  <si>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</si>
  <si>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</si>
  <si>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</si>
  <si>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</si>
  <si>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</si>
  <si>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</si>
  <si>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</si>
  <si>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</si>
  <si>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</si>
  <si>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</si>
  <si>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</si>
  <si>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</si>
  <si>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</si>
  <si>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</si>
  <si>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</si>
  <si>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</si>
  <si>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</si>
  <si>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</si>
  <si>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</si>
  <si>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</si>
  <si>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</si>
  <si>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</si>
  <si>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</si>
  <si>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</si>
  <si>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</si>
  <si>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</si>
  <si>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</si>
  <si>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</si>
  <si>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</si>
  <si>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</si>
  <si>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</si>
  <si>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</si>
  <si>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</si>
  <si>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</si>
  <si>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</si>
  <si>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</si>
  <si>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</si>
  <si>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</si>
  <si>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</si>
  <si>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</si>
  <si>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</si>
  <si>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</si>
  <si>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</si>
  <si>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</si>
  <si>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</si>
  <si>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</si>
  <si>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</si>
  <si>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</si>
  <si>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</si>
  <si>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</si>
  <si>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</si>
  <si>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</si>
  <si>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</si>
  <si>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</si>
  <si>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</si>
  <si>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</si>
  <si>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</si>
  <si>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</si>
  <si>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</si>
  <si>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</si>
  <si>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</si>
  <si>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</si>
  <si>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</si>
  <si>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</si>
  <si>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</si>
  <si>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</si>
  <si>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</si>
  <si>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</si>
  <si>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</si>
  <si>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</si>
  <si>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</si>
  <si>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</si>
  <si>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</si>
  <si>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</si>
  <si>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</si>
  <si>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</si>
  <si>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</si>
  <si>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</si>
  <si>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</si>
  <si>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</si>
  <si>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</si>
  <si>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</si>
  <si>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</si>
  <si>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</si>
  <si>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</si>
  <si>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</si>
  <si>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</si>
  <si>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</si>
  <si>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</si>
  <si>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</si>
  <si>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</si>
  <si>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</si>
  <si>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</si>
  <si>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</si>
  <si>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</si>
  <si>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</si>
  <si>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</si>
  <si>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</si>
  <si>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</si>
  <si>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</si>
  <si>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</si>
  <si>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</si>
  <si>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</si>
  <si>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</si>
  <si>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</si>
  <si>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</si>
  <si>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</si>
  <si>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</si>
  <si>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</si>
  <si>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</si>
  <si>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</si>
  <si>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</si>
  <si>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</si>
  <si>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</si>
  <si>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</si>
  <si>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</si>
  <si>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</si>
  <si>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</si>
  <si>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</si>
  <si>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</si>
  <si>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</si>
  <si>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</si>
  <si>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</si>
  <si>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</si>
  <si>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</si>
  <si>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</si>
  <si>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</si>
  <si>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</si>
  <si>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</si>
  <si>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</si>
  <si>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</si>
  <si>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</si>
  <si>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</si>
  <si>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</si>
  <si>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</si>
  <si>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</si>
  <si>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</si>
  <si>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</si>
  <si>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</si>
  <si>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</si>
  <si>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</si>
  <si>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</si>
  <si>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</si>
  <si>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</si>
  <si>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</si>
  <si>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</si>
  <si>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</si>
  <si>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</si>
  <si>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</si>
  <si>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</si>
  <si>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</si>
  <si>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</si>
  <si>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</si>
  <si>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</si>
  <si>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</si>
  <si>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</si>
  <si>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</si>
  <si>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</si>
  <si>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</si>
  <si>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</si>
  <si>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</si>
  <si>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</si>
  <si>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</si>
  <si>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</si>
  <si>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</si>
  <si>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</si>
  <si>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</si>
  <si>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</si>
  <si>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</si>
  <si>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</si>
  <si>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</si>
  <si>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</si>
  <si>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</si>
  <si>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</si>
  <si>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</si>
  <si>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</si>
  <si>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</si>
  <si>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</si>
  <si>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</si>
  <si>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</si>
  <si>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</si>
  <si>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</si>
  <si>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</si>
  <si>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</si>
  <si>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</si>
  <si>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</si>
  <si>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</si>
  <si>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</si>
  <si>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</si>
  <si>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</si>
  <si>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</si>
  <si>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</si>
  <si>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</si>
  <si>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</si>
  <si>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</si>
  <si>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</si>
  <si>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</si>
  <si>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</si>
  <si>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</si>
  <si>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</si>
  <si>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</si>
  <si>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</si>
  <si>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</si>
  <si>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</si>
  <si>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</si>
  <si>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</si>
  <si>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</si>
  <si>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</si>
  <si>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</si>
  <si>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</si>
  <si>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</si>
  <si>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</si>
  <si>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</si>
  <si>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</si>
  <si>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</si>
  <si>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</si>
  <si>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</si>
  <si>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</si>
  <si>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</si>
  <si>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</si>
  <si>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</si>
  <si>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</si>
  <si>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</si>
  <si>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</si>
  <si>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</si>
  <si>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</si>
  <si>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</si>
  <si>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</si>
  <si>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</si>
  <si>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</si>
  <si>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</si>
  <si>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</si>
  <si>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</si>
  <si>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</si>
  <si>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</si>
  <si>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</si>
  <si>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</si>
  <si>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</si>
  <si>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</si>
  <si>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</si>
  <si>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</si>
  <si>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</si>
  <si>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</si>
  <si>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</si>
  <si>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</si>
  <si>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</si>
  <si>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</si>
  <si>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</si>
  <si>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</si>
  <si>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</si>
  <si>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</si>
  <si>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</si>
  <si>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</si>
  <si>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</si>
  <si>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</si>
  <si>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</si>
  <si>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</si>
  <si>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</si>
  <si>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</si>
  <si>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</si>
  <si>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</si>
  <si>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</si>
  <si>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</si>
  <si>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</si>
  <si>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</si>
  <si>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</si>
  <si>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</si>
  <si>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</si>
  <si>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</si>
  <si>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</si>
  <si>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</si>
  <si>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</si>
  <si>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</si>
  <si>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</si>
  <si>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</si>
  <si>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</si>
  <si>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</si>
  <si>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</si>
  <si>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</si>
  <si>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</si>
  <si>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</si>
  <si>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</si>
  <si>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</si>
  <si>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</si>
  <si>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</si>
  <si>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</si>
  <si>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</si>
  <si>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</si>
  <si>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</si>
  <si>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</si>
  <si>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</si>
  <si>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</si>
  <si>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</si>
  <si>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</si>
  <si>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</si>
  <si>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</si>
  <si>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</si>
  <si>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</si>
  <si>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</si>
  <si>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</si>
  <si>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</si>
  <si>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</si>
  <si>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</si>
  <si>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</si>
  <si>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</si>
  <si>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</si>
  <si>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</si>
  <si>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</si>
  <si>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</si>
  <si>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</si>
  <si>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</si>
  <si>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</si>
  <si>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</si>
  <si>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</si>
  <si>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</si>
  <si>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</si>
  <si>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</si>
  <si>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</si>
  <si>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</si>
  <si>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</si>
  <si>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</si>
  <si>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</si>
  <si>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</si>
  <si>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</si>
  <si>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</si>
  <si>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</si>
  <si>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</si>
  <si>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</si>
  <si>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</si>
  <si>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</si>
  <si>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</si>
  <si>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</si>
  <si>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</si>
  <si>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</si>
  <si>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</si>
  <si>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</si>
  <si>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</si>
  <si>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</si>
  <si>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</si>
  <si>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</si>
  <si>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</si>
  <si>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</si>
  <si>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</si>
  <si>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</si>
  <si>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</si>
  <si>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</si>
  <si>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</si>
  <si>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</si>
  <si>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</si>
  <si>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</si>
  <si>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</si>
  <si>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</si>
  <si>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</si>
  <si>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</si>
  <si>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</si>
  <si>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</si>
  <si>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</si>
  <si>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</si>
  <si>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</si>
  <si>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</si>
  <si>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</si>
  <si>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</si>
  <si>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</si>
  <si>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</si>
  <si>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</si>
  <si>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</si>
  <si>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</si>
  <si>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</si>
  <si>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</si>
  <si>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</si>
  <si>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</si>
  <si>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</si>
  <si>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</si>
  <si>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</si>
  <si>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</si>
  <si>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</si>
  <si>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</si>
  <si>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</si>
  <si>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</si>
  <si>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</si>
  <si>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</si>
  <si>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</si>
  <si>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</si>
  <si>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</si>
  <si>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</si>
  <si>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</si>
  <si>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</si>
  <si>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</si>
  <si>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</si>
  <si>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</si>
  <si>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</si>
  <si>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</si>
  <si>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</si>
  <si>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</si>
  <si>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</si>
  <si>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</si>
  <si>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</si>
  <si>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</si>
  <si>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</si>
  <si>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</si>
  <si>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</si>
  <si>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</si>
  <si>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</si>
  <si>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</si>
  <si>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</si>
  <si>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</si>
  <si>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</si>
  <si>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</si>
  <si>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</si>
  <si>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</si>
  <si>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</si>
  <si>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</si>
  <si>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</si>
  <si>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</si>
  <si>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</si>
  <si>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</si>
  <si>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</si>
  <si>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</si>
  <si>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</si>
  <si>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</si>
  <si>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</si>
  <si>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</si>
  <si>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</si>
  <si>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</si>
  <si>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</si>
  <si>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</si>
  <si>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</si>
  <si>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</si>
  <si>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</si>
  <si>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</si>
  <si>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</si>
  <si>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</si>
  <si>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</si>
  <si>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</si>
  <si>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</si>
  <si>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</si>
  <si>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</si>
  <si>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</si>
  <si>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</si>
  <si>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</si>
  <si>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</si>
  <si>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</si>
  <si>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</si>
  <si>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</si>
  <si>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</si>
  <si>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</si>
  <si>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</si>
  <si>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</si>
  <si>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</si>
  <si>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</si>
  <si>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</si>
  <si>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</si>
  <si>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</si>
  <si>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</si>
  <si>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</si>
  <si>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</si>
  <si>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</si>
  <si>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</si>
  <si>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</si>
  <si>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</si>
  <si>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</si>
  <si>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</si>
  <si>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</si>
  <si>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</si>
  <si>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</si>
  <si>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</si>
  <si>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</si>
  <si>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</si>
  <si>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</si>
  <si>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</si>
  <si>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</si>
  <si>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</si>
  <si>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</si>
  <si>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</si>
  <si>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</si>
  <si>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</si>
  <si>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</si>
  <si>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</si>
  <si>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</si>
  <si>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</si>
  <si>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</si>
  <si>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</si>
  <si>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</si>
  <si>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</si>
  <si>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</si>
  <si>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</si>
  <si>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</si>
  <si>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</si>
  <si>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</si>
  <si>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</si>
  <si>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</si>
  <si>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</si>
  <si>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</si>
  <si>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</si>
  <si>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</si>
  <si>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</si>
  <si>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</si>
  <si>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</si>
  <si>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</si>
  <si>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</si>
  <si>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</si>
  <si>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</si>
  <si>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</si>
  <si>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</si>
  <si>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</si>
  <si>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</si>
  <si>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</si>
  <si>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</si>
  <si>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</si>
  <si>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</si>
  <si>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</si>
  <si>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</si>
  <si>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</si>
  <si>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</si>
  <si>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</si>
  <si>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</si>
  <si>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</si>
  <si>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</si>
  <si>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</si>
  <si>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</si>
  <si>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</si>
  <si>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</si>
  <si>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</si>
  <si>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</si>
  <si>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</si>
  <si>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</si>
  <si>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</si>
  <si>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</si>
  <si>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</si>
  <si>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</si>
  <si>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</si>
  <si>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</si>
  <si>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</si>
  <si>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</si>
  <si>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</si>
  <si>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</si>
  <si>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</si>
  <si>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</si>
  <si>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</si>
  <si>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</si>
  <si>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</si>
  <si>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</si>
  <si>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</si>
  <si>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</si>
  <si>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</si>
  <si>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</si>
  <si>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</si>
  <si>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</si>
  <si>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</si>
  <si>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</si>
  <si>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</si>
  <si>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</si>
  <si>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</si>
  <si>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</si>
  <si>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</si>
  <si>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</si>
  <si>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</si>
  <si>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</si>
  <si>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</si>
  <si>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</si>
  <si>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</si>
  <si>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</si>
  <si>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</si>
  <si>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</si>
  <si>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</si>
  <si>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</si>
  <si>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</si>
  <si>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</si>
  <si>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</si>
  <si>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</si>
  <si>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</si>
  <si>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</si>
  <si>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</si>
  <si>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</si>
  <si>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</si>
  <si>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</si>
  <si>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</si>
  <si>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</si>
  <si>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</si>
  <si>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</si>
  <si>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</si>
  <si>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</si>
  <si>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</si>
  <si>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</si>
  <si>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</si>
  <si>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</si>
  <si>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</si>
  <si>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</si>
  <si>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</si>
  <si>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</si>
  <si>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</si>
  <si>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</si>
  <si>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</si>
  <si>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</si>
  <si>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</si>
  <si>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</si>
  <si>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</si>
  <si>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</si>
  <si>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</si>
  <si>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</si>
  <si>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</si>
  <si>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</si>
  <si>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</si>
  <si>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</si>
  <si>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</si>
  <si>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</si>
  <si>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</si>
  <si>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</si>
  <si>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</si>
  <si>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</si>
  <si>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</si>
  <si>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</si>
  <si>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</si>
  <si>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</si>
  <si>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</si>
  <si>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</si>
  <si>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</si>
  <si>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</si>
  <si>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</si>
  <si>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</si>
  <si>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</si>
  <si>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</si>
  <si>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</si>
  <si>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</si>
  <si>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</si>
  <si>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</si>
  <si>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</si>
  <si>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</si>
  <si>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</si>
  <si>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</si>
  <si>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</si>
  <si>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</si>
  <si>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</si>
  <si>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</si>
  <si>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</si>
  <si>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</si>
  <si>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</si>
  <si>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</si>
  <si>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</si>
  <si>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</si>
  <si>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</si>
  <si>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</si>
  <si>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</si>
  <si>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</si>
  <si>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</si>
  <si>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</si>
  <si>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</si>
  <si>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</si>
  <si>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</si>
  <si>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</si>
  <si>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</si>
  <si>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</si>
  <si>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</si>
  <si>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</si>
  <si>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</si>
  <si>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</si>
  <si>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</si>
  <si>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</si>
  <si>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</si>
  <si>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</si>
  <si>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</si>
  <si>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</si>
  <si>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</si>
  <si>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</si>
  <si>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</si>
  <si>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</si>
  <si>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</si>
  <si>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</si>
  <si>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</si>
  <si>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</si>
  <si>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</si>
  <si>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</si>
  <si>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</si>
  <si>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</si>
  <si>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</si>
  <si>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</si>
  <si>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</si>
  <si>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</si>
  <si>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</si>
  <si>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</si>
  <si>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</si>
  <si>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</si>
  <si>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</si>
  <si>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</si>
  <si>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</si>
  <si>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</si>
  <si>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</si>
  <si>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</si>
  <si>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</si>
  <si>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</si>
  <si>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</si>
  <si>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</si>
  <si>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</si>
  <si>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</si>
  <si>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</si>
  <si>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</si>
  <si>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</si>
  <si>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</si>
  <si>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</si>
  <si>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</si>
  <si>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</si>
  <si>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</si>
  <si>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</si>
  <si>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</si>
  <si>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</si>
  <si>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</si>
  <si>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</si>
  <si>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</si>
  <si>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</si>
  <si>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</si>
  <si>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</si>
  <si>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</si>
  <si>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</si>
  <si>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</si>
  <si>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</si>
  <si>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</si>
  <si>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</si>
  <si>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</si>
  <si>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</si>
  <si>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</si>
  <si>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</si>
  <si>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</si>
  <si>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</si>
  <si>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</si>
  <si>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</si>
  <si>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</si>
  <si>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</si>
  <si>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</si>
  <si>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</si>
  <si>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</si>
  <si>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</si>
  <si>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</si>
  <si>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</si>
  <si>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</si>
  <si>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</si>
  <si>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</si>
  <si>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</si>
  <si>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</si>
  <si>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</si>
  <si>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</si>
  <si>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</si>
  <si>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</si>
  <si>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</si>
  <si>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</si>
  <si>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</si>
  <si>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</si>
  <si>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</si>
  <si>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</si>
  <si>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</si>
  <si>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</si>
  <si>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</si>
  <si>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</si>
  <si>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</si>
  <si>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</si>
  <si>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</si>
  <si>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</si>
  <si>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</si>
  <si>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</si>
  <si>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</si>
  <si>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</si>
  <si>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</si>
  <si>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</si>
  <si>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</si>
  <si>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</si>
  <si>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</si>
  <si>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</si>
  <si>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</si>
  <si>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</si>
  <si>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</si>
  <si>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</si>
  <si>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</si>
  <si>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</si>
  <si>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</si>
  <si>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</si>
  <si>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</si>
  <si>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</si>
  <si>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</si>
  <si>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</si>
  <si>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</si>
  <si>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</si>
  <si>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</si>
  <si>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</si>
  <si>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</si>
  <si>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</si>
  <si>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</si>
  <si>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</si>
  <si>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</si>
  <si>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</si>
  <si>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</si>
  <si>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</si>
  <si>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</si>
  <si>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</si>
  <si>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</si>
  <si>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</si>
  <si>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</si>
  <si>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</si>
  <si>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</si>
  <si>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</si>
  <si>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</si>
  <si>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</si>
  <si>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</si>
  <si>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</si>
  <si>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</si>
  <si>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</si>
  <si>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</si>
  <si>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</si>
  <si>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</si>
  <si>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</si>
  <si>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</si>
  <si>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</si>
  <si>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</si>
  <si>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</si>
  <si>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</si>
  <si>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</si>
  <si>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</si>
  <si>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</si>
  <si>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</si>
  <si>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</si>
  <si>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</si>
  <si>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</si>
  <si>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</si>
  <si>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</si>
  <si>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</si>
  <si>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</si>
  <si>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</si>
  <si>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</si>
  <si>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</si>
  <si>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</si>
  <si>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</si>
  <si>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</si>
  <si>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</si>
  <si>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</si>
  <si>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</si>
  <si>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</si>
  <si>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</si>
  <si>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</si>
  <si>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</si>
  <si>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</si>
  <si>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</si>
  <si>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</si>
  <si>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</si>
  <si>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</si>
  <si>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</si>
  <si>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</si>
  <si>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</si>
  <si>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</si>
  <si>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</si>
  <si>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</si>
  <si>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</si>
  <si>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</si>
  <si>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</si>
  <si>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</si>
  <si>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</si>
  <si>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</si>
  <si>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</si>
  <si>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</si>
  <si>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</si>
  <si>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</si>
  <si>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</si>
  <si>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</si>
  <si>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</si>
  <si>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</si>
  <si>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</si>
  <si>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</si>
  <si>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</si>
  <si>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</si>
  <si>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</si>
  <si>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</si>
  <si>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</si>
  <si>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</si>
  <si>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</si>
  <si>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</si>
  <si>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</si>
  <si>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</si>
  <si>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</si>
  <si>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</si>
  <si>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</si>
  <si>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</si>
  <si>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</si>
  <si>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</si>
  <si>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</si>
  <si>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</si>
  <si>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</si>
  <si>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</si>
  <si>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</si>
  <si>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</si>
  <si>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</si>
  <si>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</si>
  <si>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</si>
  <si>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</si>
  <si>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</si>
  <si>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</si>
  <si>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</si>
  <si>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</si>
  <si>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</si>
  <si>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</si>
  <si>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</si>
  <si>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</si>
  <si>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</si>
  <si>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</si>
  <si>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</si>
  <si>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</si>
  <si>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</si>
  <si>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</si>
  <si>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</si>
  <si>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</si>
  <si>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</si>
  <si>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</si>
  <si>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</si>
  <si>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</si>
  <si>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</si>
  <si>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</si>
  <si>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</si>
  <si>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</si>
  <si>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</si>
  <si>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</si>
  <si>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</si>
  <si>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</si>
  <si>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</si>
  <si>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</si>
  <si>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</si>
  <si>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</si>
  <si>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</si>
  <si>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</si>
  <si>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</si>
  <si>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</si>
  <si>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</si>
  <si>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</si>
  <si>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</si>
  <si>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</si>
  <si>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</si>
  <si>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</si>
  <si>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</si>
  <si>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</si>
  <si>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</si>
  <si>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</si>
  <si>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</si>
  <si>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</si>
  <si>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</si>
  <si>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</si>
  <si>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</si>
  <si>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</si>
  <si>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</si>
  <si>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</si>
  <si>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</si>
  <si>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</si>
  <si>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</si>
  <si>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</si>
  <si>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</si>
  <si>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</si>
  <si>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</si>
  <si>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</si>
  <si>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</si>
  <si>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</si>
  <si>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</si>
  <si>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</si>
  <si>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</si>
  <si>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</si>
  <si>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</si>
  <si>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</si>
  <si>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</si>
  <si>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</si>
  <si>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</si>
  <si>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</si>
  <si>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</si>
  <si>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</si>
  <si>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</si>
  <si>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</si>
  <si>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</si>
  <si>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</si>
  <si>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</si>
  <si>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</si>
  <si>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</si>
  <si>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</si>
  <si>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</si>
  <si>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</si>
  <si>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</si>
  <si>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</si>
  <si>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</si>
  <si>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</si>
  <si>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</si>
  <si>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</si>
  <si>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</si>
  <si>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</si>
  <si>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</si>
  <si>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</si>
  <si>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</si>
  <si>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</si>
  <si>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</si>
  <si>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</si>
  <si>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</si>
  <si>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</si>
  <si>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</si>
  <si>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</si>
  <si>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</si>
  <si>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</si>
  <si>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</si>
  <si>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</si>
  <si>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</si>
  <si>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</si>
  <si>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</si>
  <si>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</si>
  <si>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</si>
  <si>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</si>
  <si>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</si>
  <si>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</si>
  <si>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</si>
  <si>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</si>
  <si>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</si>
  <si>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</si>
  <si>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</si>
  <si>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</si>
  <si>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</si>
  <si>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</si>
  <si>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</si>
  <si>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</si>
  <si>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</si>
  <si>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</si>
  <si>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</si>
  <si>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</si>
  <si>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</si>
  <si>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</si>
  <si>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</si>
  <si>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</si>
  <si>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</si>
  <si>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</si>
  <si>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</si>
  <si>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</si>
  <si>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</si>
  <si>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</si>
  <si>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</si>
  <si>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</si>
  <si>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</si>
  <si>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</si>
  <si>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</si>
  <si>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</si>
  <si>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</si>
  <si>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</si>
  <si>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</si>
  <si>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</si>
  <si>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</si>
  <si>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</si>
  <si>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</si>
  <si>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</si>
  <si>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</si>
  <si>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</si>
  <si>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</si>
  <si>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</si>
  <si>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</si>
  <si>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</si>
  <si>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</si>
  <si>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</si>
  <si>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</si>
  <si>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</si>
  <si>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</si>
  <si>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</si>
  <si>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</si>
  <si>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</si>
  <si>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</si>
  <si>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</si>
  <si>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</si>
  <si>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</si>
  <si>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</si>
  <si>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</si>
  <si>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</si>
  <si>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</si>
  <si>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</si>
  <si>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</si>
  <si>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</si>
  <si>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</si>
  <si>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</si>
  <si>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</si>
  <si>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</si>
  <si>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</si>
  <si>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</si>
  <si>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</si>
  <si>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</si>
  <si>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</si>
  <si>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</si>
  <si>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</si>
  <si>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</si>
  <si>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</si>
  <si>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</si>
  <si>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</si>
  <si>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</si>
  <si>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</si>
  <si>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</si>
  <si>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</si>
  <si>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</si>
  <si>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</si>
  <si>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</si>
  <si>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</si>
  <si>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</si>
  <si>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</si>
  <si>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</si>
  <si>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</si>
  <si>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</si>
  <si>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</si>
  <si>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</si>
  <si>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</si>
  <si>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</si>
  <si>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</si>
  <si>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</si>
  <si>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</si>
  <si>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</si>
  <si>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</si>
  <si>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</si>
  <si>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</si>
  <si>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</si>
  <si>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</si>
  <si>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</si>
  <si>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</si>
  <si>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</si>
  <si>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</si>
  <si>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</si>
  <si>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</si>
  <si>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</si>
  <si>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</si>
  <si>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</si>
  <si>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</si>
  <si>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</si>
  <si>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</si>
  <si>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</si>
  <si>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</si>
  <si>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</si>
  <si>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</si>
  <si>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</si>
  <si>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</si>
  <si>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</si>
  <si>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</si>
  <si>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</si>
  <si>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</si>
  <si>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</si>
  <si>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</si>
  <si>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</si>
  <si>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</si>
  <si>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</si>
  <si>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</si>
  <si>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</si>
  <si>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</si>
  <si>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</si>
  <si>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</si>
  <si>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</si>
  <si>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</si>
  <si>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</si>
  <si>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</si>
  <si>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</si>
  <si>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</si>
  <si>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</si>
  <si>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</si>
  <si>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</si>
  <si>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</si>
  <si>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</si>
  <si>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</si>
  <si>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</si>
  <si>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</si>
  <si>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</si>
  <si>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</si>
  <si>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</si>
  <si>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</si>
  <si>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</si>
  <si>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</si>
  <si>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</si>
  <si>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</si>
  <si>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</si>
  <si>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</si>
  <si>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</si>
  <si>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</si>
  <si>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</si>
  <si>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</si>
  <si>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</si>
  <si>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</si>
  <si>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</si>
  <si>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</si>
  <si>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</si>
  <si>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</si>
  <si>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</si>
  <si>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</si>
  <si>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</si>
  <si>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</si>
  <si>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</si>
  <si>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</si>
  <si>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</si>
  <si>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</si>
  <si>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</si>
  <si>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</si>
  <si>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</si>
  <si>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</si>
  <si>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</si>
  <si>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</si>
  <si>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</si>
  <si>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</si>
  <si>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</si>
  <si>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</si>
  <si>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</si>
  <si>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</si>
  <si>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</si>
  <si>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</si>
  <si>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</si>
  <si>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</si>
  <si>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</si>
  <si>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</si>
  <si>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</si>
  <si>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</si>
  <si>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</si>
  <si>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</si>
  <si>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</si>
  <si>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</si>
  <si>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</si>
  <si>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</si>
  <si>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</si>
  <si>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</si>
  <si>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</si>
  <si>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</si>
  <si>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</si>
  <si>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</si>
  <si>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</si>
  <si>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</si>
  <si>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</si>
  <si>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</si>
  <si>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</si>
  <si>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</si>
  <si>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</si>
  <si>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</si>
  <si>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</si>
  <si>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</si>
  <si>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</si>
  <si>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</si>
  <si>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</si>
  <si>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</si>
  <si>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</si>
  <si>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</si>
  <si>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</si>
  <si>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</si>
  <si>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</si>
  <si>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</si>
  <si>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</si>
  <si>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</si>
  <si>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</si>
  <si>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</si>
  <si>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</si>
  <si>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</si>
  <si>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</si>
  <si>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</si>
  <si>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</si>
  <si>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</si>
  <si>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</si>
  <si>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</si>
  <si>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</si>
  <si>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</si>
  <si>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</si>
  <si>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</si>
  <si>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</si>
  <si>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</si>
  <si>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</si>
  <si>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</si>
  <si>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</si>
  <si>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</si>
  <si>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</si>
  <si>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</si>
  <si>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</si>
  <si>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</si>
  <si>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</si>
  <si>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</si>
  <si>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</si>
  <si>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</si>
  <si>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</si>
  <si>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</si>
  <si>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</si>
  <si>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</si>
  <si>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</si>
  <si>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</si>
  <si>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</si>
  <si>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</si>
  <si>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</si>
  <si>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</si>
  <si>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</si>
  <si>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</si>
  <si>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</si>
  <si>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</si>
  <si>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</si>
  <si>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</si>
  <si>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</si>
  <si>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</si>
  <si>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</si>
  <si>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</si>
  <si>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</si>
  <si>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</si>
  <si>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</si>
  <si>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</si>
  <si>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</si>
  <si>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</si>
  <si>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</si>
  <si>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</si>
  <si>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</si>
  <si>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</si>
  <si>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</si>
  <si>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</si>
  <si>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</si>
  <si>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</si>
  <si>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</si>
  <si>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</si>
  <si>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</si>
  <si>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</si>
  <si>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</si>
  <si>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</si>
  <si>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</si>
  <si>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</si>
  <si>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</si>
  <si>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</si>
  <si>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</si>
  <si>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</si>
  <si>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</si>
  <si>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</si>
  <si>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</si>
  <si>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</si>
  <si>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</si>
  <si>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</si>
  <si>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</si>
  <si>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</si>
  <si>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</si>
  <si>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</si>
  <si>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</si>
  <si>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</si>
  <si>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</si>
  <si>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</si>
  <si>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</si>
  <si>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</si>
  <si>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</si>
  <si>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</si>
  <si>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</si>
  <si>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</si>
  <si>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</si>
  <si>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</si>
  <si>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</si>
  <si>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</si>
  <si>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</si>
  <si>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</si>
  <si>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</si>
  <si>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</si>
  <si>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</si>
  <si>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</si>
  <si>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</si>
  <si>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</si>
  <si>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</si>
  <si>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</si>
  <si>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</si>
  <si>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</si>
  <si>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</si>
  <si>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</si>
  <si>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</si>
  <si>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</si>
  <si>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</si>
  <si>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</si>
  <si>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</si>
  <si>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</si>
  <si>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</si>
  <si>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</si>
  <si>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</si>
  <si>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</si>
  <si>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</si>
  <si>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</si>
  <si>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</si>
  <si>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</si>
  <si>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</si>
  <si>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</si>
  <si>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</si>
  <si>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</si>
  <si>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</si>
  <si>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</si>
  <si>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</si>
  <si>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</si>
  <si>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</si>
  <si>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</si>
  <si>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</si>
  <si>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</si>
  <si>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</si>
  <si>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</si>
  <si>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</si>
  <si>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</si>
  <si>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</si>
  <si>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</si>
  <si>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</si>
  <si>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</si>
  <si>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</si>
  <si>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</si>
  <si>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</si>
  <si>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</si>
  <si>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</si>
  <si>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</si>
  <si>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</si>
  <si>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</si>
  <si>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</si>
  <si>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</si>
  <si>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</si>
  <si>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</si>
  <si>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</si>
  <si>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</si>
  <si>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</si>
  <si>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</si>
  <si>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</si>
  <si>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</si>
  <si>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</si>
  <si>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</si>
  <si>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</si>
  <si>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</si>
  <si>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</si>
  <si>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</si>
  <si>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</si>
  <si>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</si>
  <si>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</si>
  <si>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</si>
  <si>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</si>
  <si>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</si>
  <si>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</si>
  <si>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</si>
  <si>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</si>
  <si>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</si>
  <si>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</si>
  <si>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</si>
  <si>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</si>
  <si>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</si>
  <si>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</si>
  <si>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</si>
  <si>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</si>
  <si>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</si>
  <si>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</si>
  <si>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</si>
  <si>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</si>
  <si>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</si>
  <si>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</si>
  <si>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</si>
  <si>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</si>
  <si>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</si>
  <si>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</si>
  <si>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</si>
  <si>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</si>
  <si>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</si>
  <si>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</si>
  <si>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</si>
  <si>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</si>
  <si>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</si>
  <si>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</si>
  <si>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</si>
  <si>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</si>
  <si>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</si>
  <si>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</si>
  <si>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</si>
  <si>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</si>
  <si>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</si>
  <si>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</si>
  <si>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</si>
  <si>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</si>
  <si>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</si>
  <si>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</si>
  <si>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</si>
  <si>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</si>
  <si>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</si>
  <si>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</si>
  <si>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</si>
  <si>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</si>
  <si>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</si>
  <si>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</si>
  <si>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</si>
  <si>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</si>
  <si>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</si>
  <si>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</si>
  <si>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</si>
  <si>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</si>
  <si>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</si>
  <si>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</si>
  <si>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</si>
  <si>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</si>
  <si>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</si>
  <si>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</si>
  <si>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</si>
  <si>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</si>
  <si>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</si>
  <si>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</si>
  <si>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</si>
  <si>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</si>
  <si>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</si>
  <si>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</si>
  <si>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</si>
  <si>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</si>
  <si>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</si>
  <si>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</si>
  <si>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</si>
  <si>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</si>
  <si>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</si>
  <si>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</si>
  <si>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</si>
  <si>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</si>
  <si>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</si>
  <si>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</si>
  <si>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</si>
  <si>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</si>
  <si>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</si>
  <si>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</si>
  <si>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</si>
  <si>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</si>
  <si>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</si>
  <si>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</si>
  <si>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</si>
  <si>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</si>
  <si>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</si>
  <si>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</si>
  <si>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</si>
  <si>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</si>
  <si>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</si>
  <si>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</si>
  <si>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</si>
  <si>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</si>
  <si>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</si>
  <si>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</si>
  <si>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</si>
  <si>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</si>
  <si>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</si>
  <si>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</si>
  <si>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</si>
  <si>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</si>
  <si>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</si>
  <si>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</si>
  <si>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</si>
  <si>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</si>
  <si>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</si>
  <si>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</si>
  <si>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</si>
  <si>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</si>
  <si>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</si>
  <si>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</si>
  <si>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</si>
  <si>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</si>
  <si>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</si>
  <si>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</si>
  <si>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</si>
  <si>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</si>
  <si>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</si>
  <si>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</si>
  <si>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</si>
  <si>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</si>
  <si>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</si>
  <si>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</si>
  <si>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</si>
  <si>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</si>
  <si>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</si>
  <si>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</si>
  <si>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</si>
  <si>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</si>
  <si>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</si>
  <si>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</si>
  <si>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</si>
  <si>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</si>
  <si>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</si>
  <si>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</si>
  <si>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</si>
  <si>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</si>
  <si>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</si>
  <si>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</si>
  <si>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</si>
  <si>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</si>
  <si>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</si>
  <si>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</si>
  <si>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</si>
  <si>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</si>
  <si>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</si>
  <si>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</si>
  <si>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</si>
  <si>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</si>
  <si>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</si>
  <si>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</si>
  <si>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</si>
  <si>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</si>
  <si>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</si>
  <si>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</si>
  <si>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</si>
  <si>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</si>
  <si>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</si>
  <si>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</si>
  <si>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</si>
  <si>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</si>
  <si>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</si>
  <si>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</si>
  <si>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</si>
  <si>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</si>
  <si>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</si>
  <si>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</si>
  <si>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</si>
  <si>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</si>
  <si>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</si>
  <si>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</si>
  <si>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</si>
  <si>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</si>
  <si>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</si>
  <si>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</si>
  <si>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</si>
  <si>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</si>
  <si>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</si>
  <si>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</si>
  <si>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</si>
  <si>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</si>
  <si>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</si>
  <si>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</si>
  <si>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</si>
  <si>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</si>
  <si>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</si>
  <si>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</si>
  <si>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</si>
  <si>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</si>
  <si>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</si>
  <si>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</si>
  <si>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</si>
  <si>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</si>
  <si>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</si>
  <si>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</si>
  <si>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</si>
  <si>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</si>
  <si>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</si>
  <si>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</si>
  <si>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</si>
  <si>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</si>
  <si>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</si>
  <si>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</si>
  <si>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</si>
  <si>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</si>
  <si>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</si>
  <si>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</si>
  <si>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</si>
  <si>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</si>
  <si>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</si>
  <si>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</si>
  <si>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</si>
  <si>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</si>
  <si>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</si>
  <si>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</si>
  <si>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</si>
  <si>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</si>
  <si>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</si>
  <si>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</si>
  <si>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</si>
  <si>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</si>
  <si>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</si>
  <si>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</si>
  <si>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</si>
  <si>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</si>
  <si>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</si>
  <si>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</si>
  <si>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</si>
  <si>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</si>
  <si>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</si>
  <si>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</si>
  <si>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</si>
  <si>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</si>
  <si>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</si>
  <si>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</si>
  <si>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</si>
  <si>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</si>
  <si>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</si>
  <si>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</si>
  <si>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</si>
  <si>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</si>
  <si>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</si>
  <si>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</si>
  <si>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</si>
  <si>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</si>
  <si>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</si>
  <si>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</si>
  <si>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</si>
  <si>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</si>
  <si>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</si>
  <si>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</si>
  <si>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</si>
  <si>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</si>
  <si>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</si>
  <si>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</si>
  <si>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</si>
  <si>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</si>
  <si>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</si>
  <si>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</si>
  <si>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</si>
  <si>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</si>
  <si>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</si>
  <si>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</si>
  <si>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</si>
  <si>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</si>
  <si>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</si>
  <si>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</si>
  <si>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</si>
  <si>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</si>
  <si>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</si>
  <si>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</si>
  <si>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</si>
  <si>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</si>
  <si>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</si>
  <si>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</si>
  <si>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</si>
  <si>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</si>
  <si>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</si>
  <si>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</si>
  <si>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</si>
  <si>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</si>
  <si>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</si>
  <si>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</si>
  <si>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</si>
  <si>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</si>
  <si>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</si>
  <si>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</si>
  <si>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</si>
  <si>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</si>
  <si>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</si>
  <si>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</si>
  <si>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</si>
  <si>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</si>
  <si>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</si>
  <si>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</si>
  <si>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</si>
  <si>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</si>
  <si>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</si>
  <si>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</si>
  <si>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</si>
  <si>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</si>
  <si>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</si>
  <si>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</si>
  <si>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</si>
  <si>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</si>
  <si>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</si>
  <si>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</si>
  <si>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</si>
  <si>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</si>
  <si>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</si>
  <si>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</si>
  <si>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</si>
  <si>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</si>
  <si>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</si>
  <si>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</si>
  <si>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</si>
  <si>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</si>
  <si>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</si>
  <si>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</si>
  <si>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</si>
  <si>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</si>
  <si>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</si>
  <si>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</si>
  <si>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</si>
  <si>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</si>
  <si>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</si>
  <si>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</si>
  <si>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</si>
  <si>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</si>
  <si>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</si>
  <si>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</si>
  <si>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</si>
  <si>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</si>
  <si>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</si>
  <si>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</si>
  <si>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</si>
  <si>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</si>
  <si>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</si>
  <si>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</si>
  <si>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</si>
  <si>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</si>
  <si>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</si>
  <si>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</si>
  <si>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</si>
  <si>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</si>
  <si>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</si>
  <si>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</si>
  <si>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</si>
  <si>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</si>
  <si>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</si>
  <si>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</si>
  <si>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</si>
  <si>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</si>
  <si>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</si>
  <si>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</si>
  <si>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</si>
  <si>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</si>
  <si>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</si>
  <si>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</si>
  <si>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</si>
  <si>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</si>
  <si>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</si>
  <si>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</si>
  <si>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</si>
  <si>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</si>
  <si>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</si>
  <si>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</si>
  <si>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</si>
  <si>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</si>
  <si>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</si>
  <si>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</si>
  <si>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</si>
  <si>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</si>
  <si>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</si>
  <si>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</si>
  <si>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</si>
  <si>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</si>
  <si>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</si>
  <si>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</si>
  <si>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</si>
  <si>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</si>
  <si>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</si>
  <si>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</si>
  <si>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</si>
  <si>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</si>
  <si>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</si>
  <si>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</si>
  <si>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</si>
  <si>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</si>
  <si>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</si>
  <si>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</si>
  <si>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</si>
  <si>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</si>
  <si>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</si>
  <si>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</si>
  <si>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</si>
  <si>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</si>
  <si>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</si>
  <si>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</si>
  <si>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</si>
  <si>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</si>
  <si>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</si>
  <si>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</si>
  <si>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</si>
  <si>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</si>
  <si>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</si>
  <si>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</si>
  <si>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</si>
  <si>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</si>
  <si>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</si>
  <si>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</si>
  <si>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</si>
  <si>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</si>
  <si>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</si>
  <si>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</si>
  <si>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</si>
  <si>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</si>
  <si>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</si>
  <si>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</si>
  <si>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</si>
  <si>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</si>
  <si>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</si>
  <si>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</si>
  <si>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</si>
  <si>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</si>
  <si>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</si>
  <si>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</si>
  <si>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</si>
  <si>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</si>
  <si>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</si>
  <si>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</si>
  <si>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</si>
  <si>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</si>
  <si>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</si>
  <si>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</si>
  <si>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</si>
  <si>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</si>
  <si>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</si>
  <si>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</si>
  <si>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</si>
  <si>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</si>
  <si>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</si>
  <si>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</si>
  <si>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</si>
  <si>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</si>
  <si>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</si>
  <si>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</si>
  <si>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</si>
  <si>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</si>
  <si>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</si>
  <si>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</si>
  <si>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</si>
  <si>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</si>
  <si>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</si>
  <si>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</si>
  <si>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</si>
  <si>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</si>
  <si>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</si>
  <si>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</si>
  <si>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</si>
  <si>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</si>
  <si>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</si>
  <si>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</si>
  <si>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</si>
  <si>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</si>
  <si>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</si>
  <si>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</si>
  <si>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</si>
  <si>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</si>
  <si>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</si>
  <si>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</si>
  <si>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</si>
  <si>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</si>
  <si>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</si>
  <si>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</si>
  <si>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</si>
  <si>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</si>
  <si>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</si>
  <si>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</si>
  <si>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</si>
  <si>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</si>
  <si>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</si>
  <si>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</si>
  <si>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</si>
  <si>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</si>
  <si>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</si>
  <si>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</si>
  <si>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</si>
  <si>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</si>
  <si>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</si>
  <si>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</si>
  <si>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</si>
  <si>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</si>
  <si>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</si>
  <si>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</si>
  <si>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</si>
  <si>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</si>
  <si>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</si>
  <si>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</si>
  <si>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</si>
  <si>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</si>
  <si>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</si>
  <si>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</si>
  <si>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</si>
  <si>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</si>
  <si>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</si>
  <si>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</si>
  <si>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</si>
  <si>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</si>
  <si>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</si>
  <si>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</si>
  <si>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</si>
  <si>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</si>
  <si>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</si>
  <si>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</si>
  <si>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</si>
  <si>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</si>
  <si>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</si>
  <si>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</si>
  <si>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</si>
  <si>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</si>
  <si>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</si>
  <si>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</si>
  <si>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</si>
  <si>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</si>
  <si>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</si>
  <si>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</si>
  <si>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</si>
  <si>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</si>
  <si>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</si>
  <si>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</si>
  <si>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</si>
  <si>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</si>
  <si>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</si>
  <si>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</si>
  <si>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</si>
  <si>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</si>
  <si>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</si>
  <si>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</si>
  <si>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</si>
  <si>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</si>
  <si>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</si>
  <si>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</si>
  <si>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</si>
  <si>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</si>
  <si>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</si>
  <si>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</si>
  <si>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</si>
  <si>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</si>
  <si>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</si>
  <si>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</si>
  <si>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</si>
  <si>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</si>
  <si>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</si>
  <si>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</si>
  <si>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</si>
  <si>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</si>
  <si>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</si>
  <si>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</si>
  <si>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</si>
  <si>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</si>
  <si>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</si>
  <si>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</si>
  <si>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</si>
  <si>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</si>
  <si>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</si>
  <si>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</si>
  <si>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</si>
  <si>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</si>
  <si>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</si>
  <si>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</si>
  <si>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</si>
  <si>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</si>
  <si>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</si>
  <si>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</si>
  <si>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</si>
  <si>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</si>
  <si>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</si>
  <si>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</si>
  <si>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</si>
  <si>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</si>
  <si>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</si>
  <si>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</si>
  <si>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</si>
  <si>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</si>
  <si>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</si>
  <si>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</si>
  <si>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</si>
  <si>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</si>
  <si>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</si>
  <si>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</si>
  <si>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</si>
  <si>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</si>
  <si>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</si>
  <si>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</si>
  <si>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</si>
  <si>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</si>
  <si>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</si>
  <si>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</si>
  <si>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</si>
  <si>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</si>
  <si>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</si>
  <si>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</si>
  <si>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</si>
  <si>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</si>
  <si>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</si>
  <si>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</si>
  <si>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</si>
  <si>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</si>
  <si>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</si>
  <si>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</si>
  <si>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</si>
  <si>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</si>
  <si>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</si>
  <si>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</si>
  <si>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</si>
  <si>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</si>
  <si>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</si>
  <si>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</si>
  <si>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</si>
  <si>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</si>
  <si>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</si>
  <si>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</si>
  <si>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</si>
  <si>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</si>
  <si>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</si>
  <si>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</si>
  <si>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</si>
  <si>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</si>
  <si>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</si>
  <si>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</si>
  <si>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</si>
  <si>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</si>
  <si>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</si>
  <si>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</si>
  <si>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</si>
  <si>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</si>
  <si>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</si>
  <si>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</si>
  <si>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</si>
  <si>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</si>
  <si>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</si>
  <si>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</si>
  <si>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</si>
  <si>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</si>
  <si>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</si>
  <si>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</si>
  <si>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</si>
  <si>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</si>
  <si>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</si>
  <si>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</si>
  <si>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</si>
  <si>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</si>
  <si>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</si>
  <si>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</si>
  <si>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</si>
  <si>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</si>
  <si>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</si>
  <si>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</si>
  <si>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</si>
  <si>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</si>
  <si>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</si>
  <si>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</si>
  <si>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</si>
  <si>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</si>
  <si>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</si>
  <si>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</si>
  <si>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</si>
  <si>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</si>
  <si>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</si>
  <si>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</si>
  <si>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</si>
  <si>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</si>
  <si>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</si>
  <si>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</si>
  <si>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</si>
  <si>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</si>
  <si>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</si>
  <si>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</si>
  <si>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</si>
  <si>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</si>
  <si>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</si>
  <si>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</si>
  <si>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</si>
  <si>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</si>
  <si>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</si>
  <si>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</si>
  <si>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</si>
  <si>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</si>
  <si>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</si>
  <si>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</si>
  <si>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</si>
  <si>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</si>
  <si>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</si>
  <si>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</si>
  <si>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</si>
  <si>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</si>
  <si>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</si>
  <si>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</si>
  <si>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</si>
  <si>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</si>
  <si>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</si>
  <si>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</si>
  <si>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</si>
  <si>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</si>
  <si>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</si>
  <si>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</si>
  <si>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</si>
  <si>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</si>
  <si>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</si>
  <si>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</si>
  <si>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</si>
  <si>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</si>
  <si>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</si>
  <si>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</si>
  <si>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</si>
  <si>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</si>
  <si>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</si>
  <si>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</si>
  <si>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</si>
  <si>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</si>
  <si>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</si>
  <si>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</si>
  <si>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</si>
  <si>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</si>
  <si>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</si>
  <si>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</si>
  <si>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</si>
  <si>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</si>
  <si>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</si>
  <si>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</si>
  <si>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</si>
  <si>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</si>
  <si>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</si>
  <si>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</si>
  <si>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</si>
  <si>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</si>
  <si>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</si>
  <si>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</si>
  <si>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</si>
  <si>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</si>
  <si>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</si>
  <si>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</si>
  <si>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</si>
  <si>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</si>
  <si>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</si>
  <si>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</si>
  <si>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</si>
  <si>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</si>
  <si>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</si>
  <si>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</si>
  <si>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</si>
  <si>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</si>
  <si>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</si>
  <si>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</si>
  <si>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</si>
  <si>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</si>
  <si>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</si>
  <si>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</si>
  <si>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</si>
  <si>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</si>
  <si>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</si>
  <si>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</si>
  <si>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</si>
  <si>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</si>
  <si>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</si>
  <si>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</si>
  <si>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</si>
  <si>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</si>
  <si>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</si>
  <si>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</si>
  <si>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</si>
  <si>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</si>
  <si>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</si>
  <si>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</si>
  <si>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</si>
  <si>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</si>
  <si>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</si>
  <si>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</si>
  <si>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</si>
  <si>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</si>
  <si>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</si>
  <si>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</si>
  <si>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</si>
  <si>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</si>
  <si>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</si>
  <si>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</si>
  <si>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</si>
  <si>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</si>
  <si>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</si>
  <si>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</si>
  <si>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</si>
  <si>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</si>
  <si>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</si>
  <si>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</si>
  <si>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</si>
  <si>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</si>
  <si>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</si>
  <si>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</si>
  <si>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</si>
  <si>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</si>
  <si>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</si>
  <si>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</si>
  <si>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</si>
  <si>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</si>
  <si>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</si>
  <si>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</si>
  <si>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</si>
  <si>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</si>
  <si>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</si>
  <si>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</si>
  <si>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</si>
  <si>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</si>
  <si>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</si>
  <si>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</si>
  <si>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</si>
  <si>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</si>
  <si>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</si>
  <si>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</si>
  <si>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</si>
  <si>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</si>
  <si>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</si>
  <si>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</si>
  <si>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</si>
  <si>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</si>
  <si>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</si>
  <si>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</si>
  <si>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</si>
  <si>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</si>
  <si>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</si>
  <si>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</si>
  <si>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</si>
  <si>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</si>
  <si>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</si>
  <si>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</si>
  <si>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</si>
  <si>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</si>
  <si>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</si>
  <si>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</si>
  <si>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</si>
  <si>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</si>
  <si>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</si>
  <si>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</si>
  <si>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</si>
  <si>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</si>
  <si>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</si>
  <si>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</si>
  <si>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</si>
  <si>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</si>
  <si>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</si>
  <si>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</si>
  <si>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</si>
  <si>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</si>
  <si>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</si>
  <si>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</si>
  <si>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</si>
  <si>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</si>
  <si>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</si>
  <si>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</si>
  <si>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</si>
  <si>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</si>
  <si>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</si>
  <si>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</si>
  <si>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</si>
  <si>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</si>
  <si>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</si>
  <si>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</si>
  <si>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</si>
  <si>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</si>
  <si>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</si>
  <si>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</si>
  <si>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</si>
  <si>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</si>
  <si>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</si>
  <si>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</si>
  <si>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</si>
  <si>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</si>
  <si>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</si>
  <si>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</si>
  <si>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</si>
  <si>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</si>
  <si>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</si>
  <si>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</si>
  <si>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</si>
  <si>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</si>
  <si>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</si>
  <si>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</si>
  <si>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</si>
  <si>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</si>
  <si>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</si>
  <si>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</si>
  <si>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</si>
  <si>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</si>
  <si>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</si>
  <si>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</si>
  <si>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</si>
  <si>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</si>
  <si>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</si>
  <si>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</si>
  <si>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</si>
  <si>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</si>
  <si>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</si>
  <si>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</si>
  <si>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</si>
  <si>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</si>
  <si>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</si>
  <si>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</si>
  <si>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</si>
  <si>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</si>
  <si>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</si>
  <si>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</si>
  <si>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</si>
  <si>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</si>
  <si>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</si>
  <si>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</si>
  <si>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</si>
  <si>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</si>
  <si>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</si>
  <si>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</si>
  <si>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</si>
  <si>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</si>
  <si>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</si>
  <si>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</si>
  <si>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</si>
  <si>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</si>
  <si>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</si>
  <si>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</si>
  <si>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</si>
  <si>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</si>
  <si>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</si>
  <si>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</si>
  <si>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</si>
  <si>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</si>
  <si>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</si>
  <si>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</si>
  <si>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</si>
  <si>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</si>
  <si>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</si>
  <si>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</si>
  <si>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</si>
  <si>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</si>
  <si>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</si>
  <si>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</si>
  <si>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</si>
  <si>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</si>
  <si>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</si>
  <si>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</si>
  <si>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</si>
  <si>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</si>
  <si>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</si>
  <si>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</si>
  <si>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</si>
  <si>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</si>
  <si>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</si>
  <si>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</si>
  <si>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</si>
  <si>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</si>
  <si>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</si>
  <si>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</si>
  <si>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</si>
  <si>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</si>
  <si>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</si>
  <si>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</si>
  <si>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</si>
  <si>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</si>
  <si>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</si>
  <si>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</si>
  <si>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</si>
  <si>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</si>
  <si>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</si>
  <si>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</si>
  <si>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</si>
  <si>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</si>
  <si>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</si>
  <si>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</si>
  <si>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</si>
  <si>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</si>
  <si>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</si>
  <si>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</si>
  <si>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</si>
  <si>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</si>
  <si>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</si>
  <si>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</si>
  <si>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</si>
  <si>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</si>
  <si>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</si>
  <si>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</si>
  <si>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</si>
  <si>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</si>
  <si>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</si>
  <si>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</si>
  <si>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</si>
  <si>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</si>
  <si>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</si>
  <si>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</si>
  <si>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</si>
  <si>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</si>
  <si>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</si>
  <si>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</si>
  <si>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</si>
  <si>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</si>
  <si>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</si>
  <si>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</si>
  <si>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</si>
  <si>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</si>
  <si>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</si>
  <si>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</si>
  <si>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</si>
  <si>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</si>
  <si>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</si>
  <si>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</si>
  <si>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</si>
  <si>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</si>
  <si>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</si>
  <si>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</si>
  <si>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</si>
  <si>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</si>
  <si>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</si>
  <si>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</si>
  <si>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</si>
  <si>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</si>
  <si>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</si>
  <si>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</si>
  <si>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</si>
  <si>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</si>
  <si>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</si>
  <si>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</si>
  <si>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</si>
  <si>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</si>
  <si>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</si>
  <si>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</si>
  <si>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</si>
  <si>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</si>
  <si>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</si>
  <si>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</si>
  <si>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</si>
  <si>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</si>
  <si>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</si>
  <si>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</si>
  <si>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</si>
  <si>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</si>
  <si>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</si>
  <si>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</si>
  <si>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</si>
  <si>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</si>
  <si>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</si>
  <si>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</si>
  <si>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</si>
  <si>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</si>
  <si>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</si>
  <si>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</si>
  <si>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</si>
  <si>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</si>
  <si>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</si>
  <si>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</si>
  <si>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</si>
  <si>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</si>
  <si>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</si>
  <si>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</si>
  <si>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</si>
  <si>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</si>
  <si>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</si>
  <si>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</si>
  <si>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</si>
  <si>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</si>
  <si>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</si>
  <si>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</si>
  <si>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</si>
  <si>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</si>
  <si>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</si>
  <si>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</si>
  <si>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</si>
  <si>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</si>
  <si>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</si>
  <si>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</si>
  <si>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</si>
  <si>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</si>
  <si>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</si>
  <si>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</si>
  <si>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</si>
  <si>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</si>
  <si>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</si>
  <si>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</si>
  <si>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</si>
  <si>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</si>
  <si>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</si>
  <si>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</si>
  <si>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</si>
  <si>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</si>
  <si>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</si>
  <si>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</si>
  <si>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</si>
  <si>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</si>
  <si>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</si>
  <si>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</si>
  <si>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</si>
  <si>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</si>
  <si>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</si>
  <si>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</si>
  <si>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</si>
  <si>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</si>
  <si>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</si>
  <si>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</si>
  <si>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</si>
  <si>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</si>
  <si>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</si>
  <si>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</si>
  <si>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</si>
  <si>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</si>
  <si>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</si>
  <si>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</si>
  <si>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</si>
  <si>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</si>
  <si>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</si>
  <si>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</si>
  <si>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</si>
  <si>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</si>
  <si>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</si>
  <si>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</si>
  <si>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</si>
  <si>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</si>
  <si>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</si>
  <si>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</si>
  <si>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</si>
  <si>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</si>
  <si>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</si>
  <si>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</si>
  <si>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</si>
  <si>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</si>
  <si>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</si>
  <si>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</si>
  <si>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</si>
  <si>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</si>
  <si>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</si>
  <si>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</si>
  <si>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</si>
  <si>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</si>
  <si>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</si>
  <si>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</si>
  <si>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</si>
  <si>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</si>
  <si>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</si>
  <si>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</si>
  <si>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</si>
  <si>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</si>
  <si>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</si>
  <si>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</si>
  <si>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</si>
  <si>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</si>
  <si>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</si>
  <si>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</si>
  <si>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</si>
  <si>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</si>
  <si>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</si>
  <si>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</si>
  <si>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</si>
  <si>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</si>
  <si>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</si>
  <si>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</si>
  <si>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</si>
  <si>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</si>
  <si>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</si>
  <si>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</si>
  <si>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</si>
  <si>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</si>
  <si>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</si>
  <si>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</si>
  <si>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</si>
  <si>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</si>
  <si>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</si>
  <si>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</si>
  <si>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</si>
  <si>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</si>
  <si>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</si>
  <si>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</si>
  <si>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</si>
  <si>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</si>
  <si>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</si>
  <si>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</si>
  <si>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</si>
  <si>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</si>
  <si>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</si>
  <si>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</si>
  <si>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</si>
  <si>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</si>
  <si>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</si>
  <si>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</si>
  <si>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</si>
  <si>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</si>
  <si>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</si>
  <si>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</si>
  <si>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</si>
  <si>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</si>
  <si>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</si>
  <si>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</si>
  <si>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</si>
  <si>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</si>
  <si>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</si>
  <si>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</si>
  <si>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</si>
  <si>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</si>
  <si>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</si>
  <si>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</si>
  <si>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</si>
  <si>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</si>
  <si>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</si>
  <si>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</si>
  <si>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</si>
  <si>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</si>
  <si>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</si>
  <si>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</si>
  <si>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</si>
  <si>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</si>
  <si>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</si>
  <si>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</si>
  <si>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</si>
  <si>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</si>
  <si>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</si>
  <si>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</si>
  <si>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</si>
  <si>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</si>
  <si>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</si>
  <si>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</si>
  <si>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</si>
  <si>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</si>
  <si>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</si>
  <si>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</si>
  <si>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</si>
  <si>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</si>
  <si>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</si>
  <si>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</si>
  <si>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</si>
  <si>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</si>
  <si>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</si>
  <si>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</si>
  <si>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</si>
  <si>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</si>
  <si>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</si>
  <si>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</si>
  <si>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</si>
  <si>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</si>
  <si>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</si>
  <si>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</si>
  <si>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</si>
  <si>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</si>
  <si>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</si>
  <si>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</si>
  <si>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</si>
  <si>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</si>
  <si>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</si>
  <si>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</si>
  <si>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</si>
  <si>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</si>
  <si>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</si>
  <si>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</si>
  <si>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</si>
  <si>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</si>
  <si>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</si>
  <si>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</si>
  <si>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</si>
  <si>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</si>
  <si>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</si>
  <si>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</si>
  <si>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</si>
  <si>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</si>
  <si>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</si>
  <si>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</si>
  <si>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</si>
  <si>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</si>
  <si>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</si>
  <si>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</si>
  <si>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</si>
  <si>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</si>
  <si>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</si>
  <si>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</si>
  <si>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</si>
  <si>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</si>
  <si>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</si>
  <si>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</si>
  <si>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</si>
  <si>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</si>
  <si>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</si>
  <si>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</si>
  <si>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</si>
  <si>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</si>
  <si>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</si>
  <si>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</si>
  <si>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</si>
  <si>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</si>
  <si>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</si>
  <si>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</si>
  <si>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</si>
  <si>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</si>
  <si>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</si>
  <si>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</si>
  <si>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</si>
  <si>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</si>
  <si>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</si>
  <si>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</si>
  <si>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</si>
  <si>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</si>
  <si>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</si>
  <si>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</si>
  <si>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</si>
  <si>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</si>
  <si>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</si>
  <si>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</si>
  <si>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</si>
  <si>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</si>
  <si>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</si>
  <si>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</si>
  <si>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</si>
  <si>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</si>
  <si>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</si>
  <si>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</si>
  <si>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</si>
  <si>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</si>
  <si>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</si>
  <si>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</si>
  <si>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</si>
  <si>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</si>
  <si>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</si>
  <si>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</si>
  <si>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</si>
  <si>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</si>
  <si>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</si>
  <si>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</si>
  <si>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</si>
  <si>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</si>
  <si>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</si>
  <si>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</si>
  <si>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</si>
  <si>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</si>
  <si>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</si>
  <si>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</si>
  <si>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</si>
  <si>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</si>
  <si>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</si>
  <si>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</si>
  <si>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</si>
  <si>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</si>
  <si>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</si>
  <si>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</si>
  <si>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</si>
  <si>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</si>
  <si>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</si>
  <si>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</si>
  <si>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</si>
  <si>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</si>
  <si>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</si>
  <si>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</si>
  <si>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</si>
  <si>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</si>
  <si>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</si>
  <si>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</si>
  <si>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</si>
  <si>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</si>
  <si>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</si>
  <si>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</si>
  <si>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</si>
  <si>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</si>
  <si>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</si>
  <si>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</si>
  <si>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</si>
  <si>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</si>
  <si>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</si>
  <si>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</si>
  <si>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</si>
  <si>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</si>
  <si>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</si>
  <si>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</si>
  <si>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</si>
  <si>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</si>
  <si>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</si>
  <si>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</si>
  <si>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</si>
  <si>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</si>
  <si>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</si>
  <si>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</si>
  <si>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</si>
  <si>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</si>
  <si>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</si>
  <si>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</si>
  <si>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</si>
  <si>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</si>
  <si>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</si>
  <si>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</si>
  <si>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</si>
  <si>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</si>
  <si>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</si>
  <si>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</si>
  <si>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</si>
  <si>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</si>
  <si>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</si>
  <si>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</si>
  <si>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</si>
  <si>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</si>
  <si>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</si>
  <si>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</si>
  <si>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</si>
  <si>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</si>
  <si>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</si>
  <si>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</si>
  <si>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</si>
  <si>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</si>
  <si>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</si>
  <si>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</si>
  <si>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</si>
  <si>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</si>
  <si>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</si>
  <si>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</si>
  <si>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</si>
  <si>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</si>
  <si>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</si>
  <si>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</si>
  <si>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</si>
  <si>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</si>
  <si>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</si>
  <si>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</si>
  <si>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</si>
  <si>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</si>
  <si>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</si>
  <si>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</si>
  <si>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</si>
  <si>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</si>
  <si>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</si>
  <si>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</si>
  <si>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</si>
  <si>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</si>
  <si>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</si>
  <si>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</si>
  <si>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</si>
  <si>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</si>
  <si>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</si>
  <si>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</si>
  <si>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</si>
  <si>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</si>
  <si>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</si>
  <si>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</si>
  <si>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</si>
  <si>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</si>
  <si>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</si>
  <si>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</si>
  <si>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</si>
  <si>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</si>
  <si>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</si>
  <si>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</si>
  <si>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</si>
  <si>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</si>
  <si>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</si>
  <si>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</si>
  <si>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</si>
  <si>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</si>
  <si>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</si>
  <si>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</si>
  <si>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</si>
  <si>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</si>
  <si>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</si>
  <si>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</si>
  <si>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</si>
  <si>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</si>
  <si>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</si>
  <si>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</si>
  <si>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</si>
  <si>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</si>
  <si>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</si>
  <si>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</si>
  <si>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</si>
  <si>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</si>
  <si>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</si>
  <si>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</si>
  <si>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</si>
  <si>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</si>
  <si>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</si>
  <si>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</si>
  <si>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</si>
  <si>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</si>
  <si>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</si>
  <si>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</si>
  <si>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</si>
  <si>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</si>
  <si>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</si>
  <si>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</si>
  <si>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</si>
  <si>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</si>
  <si>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</si>
  <si>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</si>
  <si>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</si>
  <si>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</si>
  <si>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</si>
  <si>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</si>
  <si>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</si>
  <si>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</si>
  <si>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</si>
  <si>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</si>
  <si>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</si>
  <si>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</si>
  <si>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</si>
  <si>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</si>
  <si>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</si>
  <si>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</si>
  <si>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</si>
  <si>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</si>
  <si>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</si>
  <si>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</si>
  <si>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</si>
  <si>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</si>
  <si>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</si>
  <si>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</si>
  <si>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</si>
  <si>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</si>
  <si>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</si>
  <si>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</si>
  <si>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</si>
  <si>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</si>
  <si>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</si>
  <si>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</si>
  <si>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</si>
  <si>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</si>
  <si>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</si>
  <si>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</si>
  <si>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</si>
  <si>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</si>
  <si>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</si>
  <si>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</si>
  <si>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</si>
  <si>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</si>
  <si>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</si>
  <si>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</si>
  <si>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</si>
  <si>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</si>
  <si>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</si>
  <si>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</si>
  <si>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</si>
  <si>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</si>
  <si>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</si>
  <si>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</si>
  <si>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</si>
  <si>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</si>
  <si>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</si>
  <si>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</si>
  <si>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</si>
  <si>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</si>
  <si>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</si>
  <si>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</si>
  <si>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</si>
  <si>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</si>
  <si>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</si>
  <si>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</si>
  <si>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</si>
  <si>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</si>
  <si>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</si>
  <si>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</si>
  <si>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</si>
  <si>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</si>
  <si>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</si>
  <si>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</si>
  <si>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</si>
  <si>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</si>
  <si>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</si>
  <si>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</si>
  <si>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</si>
  <si>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</si>
  <si>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</si>
  <si>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</si>
  <si>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</si>
  <si>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</si>
  <si>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</si>
  <si>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</si>
  <si>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</si>
  <si>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</si>
  <si>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</si>
  <si>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</si>
  <si>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</si>
  <si>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</si>
  <si>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</si>
  <si>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</si>
  <si>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</si>
  <si>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</si>
  <si>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</si>
  <si>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</si>
  <si>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</si>
  <si>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</si>
  <si>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</si>
  <si>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</si>
  <si>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</si>
  <si>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</si>
  <si>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</si>
  <si>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</si>
  <si>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</si>
  <si>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</si>
  <si>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</si>
  <si>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</si>
  <si>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</si>
  <si>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</si>
  <si>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</si>
  <si>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</si>
  <si>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</si>
  <si>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</si>
  <si>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</si>
  <si>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</si>
  <si>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</si>
  <si>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</si>
  <si>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</si>
  <si>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</si>
  <si>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</si>
  <si>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</si>
  <si>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</si>
  <si>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</si>
  <si>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</si>
  <si>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</si>
  <si>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</si>
  <si>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</si>
  <si>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</si>
  <si>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</si>
  <si>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</si>
  <si>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</si>
  <si>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</si>
  <si>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</si>
  <si>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</si>
  <si>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</si>
  <si>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</si>
  <si>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</si>
  <si>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</si>
  <si>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</si>
  <si>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</si>
  <si>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</si>
  <si>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</si>
  <si>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</si>
  <si>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</si>
  <si>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</si>
  <si>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</si>
  <si>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</si>
  <si>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</si>
  <si>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</si>
  <si>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</si>
  <si>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</si>
  <si>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</si>
  <si>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</si>
  <si>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</si>
  <si>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</si>
  <si>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</si>
  <si>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</si>
  <si>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</si>
  <si>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</si>
  <si>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</si>
  <si>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</si>
  <si>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</si>
  <si>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</si>
  <si>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</si>
  <si>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</si>
  <si>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</si>
  <si>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</si>
  <si>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</si>
  <si>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</si>
  <si>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</si>
  <si>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</si>
  <si>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</si>
  <si>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</si>
  <si>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</si>
  <si>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</si>
  <si>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</si>
  <si>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</si>
  <si>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</si>
  <si>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</si>
  <si>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</si>
  <si>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</si>
  <si>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</si>
  <si>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</si>
  <si>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</si>
  <si>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</si>
  <si>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</si>
  <si>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</si>
  <si>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</si>
  <si>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</si>
  <si>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</si>
  <si>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</si>
  <si>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</si>
  <si>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</si>
  <si>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</si>
  <si>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</si>
  <si>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</si>
  <si>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</si>
  <si>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</si>
  <si>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</si>
  <si>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</si>
  <si>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</si>
  <si>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</si>
  <si>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</si>
  <si>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</si>
  <si>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</si>
  <si>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</si>
  <si>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</si>
  <si>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</si>
  <si>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</si>
  <si>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</si>
  <si>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</si>
  <si>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</si>
  <si>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</si>
  <si>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</si>
  <si>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</si>
  <si>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</si>
  <si>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</si>
  <si>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</si>
  <si>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</si>
  <si>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</si>
  <si>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</si>
  <si>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</si>
  <si>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</si>
  <si>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</si>
  <si>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</si>
  <si>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</si>
  <si>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</si>
  <si>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</si>
  <si>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</si>
  <si>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</si>
  <si>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</si>
  <si>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</si>
  <si>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</si>
  <si>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</si>
  <si>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</si>
  <si>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</si>
  <si>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</si>
  <si>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</si>
  <si>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</si>
  <si>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</si>
  <si>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</si>
  <si>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</si>
  <si>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</si>
  <si>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</si>
  <si>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</si>
  <si>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</si>
  <si>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</si>
  <si>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</si>
  <si>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</si>
  <si>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</si>
  <si>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</si>
  <si>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</si>
  <si>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</si>
  <si>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</si>
  <si>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</si>
  <si>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</si>
  <si>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</si>
  <si>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</si>
  <si>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</si>
  <si>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</si>
  <si>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</si>
  <si>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</si>
  <si>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</si>
  <si>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</si>
  <si>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</si>
  <si>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</si>
  <si>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</si>
  <si>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</si>
  <si>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</si>
  <si>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</si>
  <si>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</si>
  <si>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</si>
  <si>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</si>
  <si>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</si>
  <si>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</si>
  <si>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</si>
  <si>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</si>
  <si>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</si>
  <si>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</si>
  <si>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</si>
  <si>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</si>
  <si>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</si>
  <si>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</si>
  <si>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</si>
  <si>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</si>
  <si>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</si>
  <si>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</si>
  <si>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</si>
  <si>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</si>
  <si>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</si>
  <si>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</si>
  <si>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</si>
  <si>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</si>
  <si>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</si>
  <si>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</si>
  <si>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</si>
  <si>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</si>
  <si>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</si>
  <si>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</si>
  <si>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</si>
  <si>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</si>
  <si>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</si>
  <si>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</si>
  <si>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</si>
  <si>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</si>
  <si>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</si>
  <si>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</si>
  <si>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</si>
  <si>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</si>
  <si>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</si>
  <si>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</si>
  <si>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</si>
  <si>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</si>
  <si>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</si>
  <si>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</si>
  <si>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</si>
  <si>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</si>
  <si>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</si>
  <si>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</si>
  <si>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</si>
  <si>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</si>
  <si>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</si>
  <si>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</si>
  <si>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</si>
  <si>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</si>
  <si>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</si>
  <si>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</si>
  <si>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</si>
  <si>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</si>
  <si>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</si>
  <si>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</si>
  <si>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</si>
  <si>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</si>
  <si>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</si>
  <si>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</si>
  <si>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</si>
  <si>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</si>
  <si>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</si>
  <si>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</si>
  <si>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</si>
  <si>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</si>
  <si>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</si>
  <si>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</si>
  <si>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</si>
  <si>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</si>
  <si>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</si>
  <si>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</si>
  <si>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</si>
  <si>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</si>
  <si>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</si>
  <si>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</si>
  <si>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</si>
  <si>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</si>
  <si>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</si>
  <si>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</si>
  <si>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</si>
  <si>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</si>
  <si>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</si>
  <si>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</si>
  <si>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</si>
  <si>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</si>
  <si>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</si>
  <si>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</si>
  <si>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</si>
  <si>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</si>
  <si>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</si>
  <si>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</si>
  <si>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</si>
  <si>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</si>
  <si>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</si>
  <si>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</si>
  <si>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</si>
  <si>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</si>
  <si>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</si>
  <si>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</si>
  <si>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</si>
  <si>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</si>
  <si>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</si>
  <si>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</si>
  <si>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</si>
  <si>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</si>
  <si>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</si>
  <si>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</si>
  <si>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</si>
  <si>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</si>
  <si>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</si>
  <si>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</si>
  <si>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</si>
  <si>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</si>
  <si>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</si>
  <si>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</si>
  <si>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</si>
  <si>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</si>
  <si>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</si>
  <si>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</si>
  <si>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</si>
  <si>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</si>
  <si>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</si>
  <si>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</si>
  <si>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</si>
  <si>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</si>
  <si>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</si>
  <si>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</si>
  <si>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</si>
  <si>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</si>
  <si>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</si>
  <si>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</si>
  <si>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</si>
  <si>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</si>
  <si>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</si>
  <si>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</si>
  <si>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</si>
  <si>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</si>
  <si>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</si>
  <si>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</si>
  <si>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</si>
  <si>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</si>
  <si>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</si>
  <si>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</si>
  <si>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</si>
  <si>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</si>
  <si>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</si>
  <si>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</si>
  <si>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</si>
  <si>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</si>
  <si>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</si>
  <si>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</si>
  <si>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</si>
  <si>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</si>
  <si>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</si>
  <si>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</si>
  <si>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</si>
  <si>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</si>
  <si>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</si>
  <si>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</si>
  <si>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</si>
  <si>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</si>
  <si>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</si>
  <si>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</si>
  <si>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</si>
  <si>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</si>
  <si>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</si>
  <si>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</si>
  <si>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</si>
  <si>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</si>
  <si>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</si>
  <si>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</si>
  <si>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</si>
  <si>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</si>
  <si>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</si>
  <si>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</si>
  <si>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</si>
  <si>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</si>
  <si>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</si>
  <si>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</si>
  <si>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</si>
  <si>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</si>
  <si>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</si>
  <si>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</si>
  <si>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</si>
  <si>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</si>
  <si>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</si>
  <si>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</si>
  <si>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</si>
  <si>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</si>
  <si>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</si>
  <si>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</si>
  <si>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</si>
  <si>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</si>
  <si>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</si>
  <si>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</si>
  <si>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</si>
  <si>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</si>
  <si>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</si>
  <si>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</si>
  <si>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</si>
  <si>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</si>
  <si>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</si>
  <si>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</si>
  <si>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</si>
  <si>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</si>
  <si>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</si>
  <si>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</si>
  <si>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</si>
  <si>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</si>
  <si>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</si>
  <si>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</si>
  <si>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</si>
  <si>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</si>
  <si>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</si>
  <si>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</si>
  <si>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</si>
  <si>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</si>
  <si>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</si>
  <si>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</si>
  <si>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</si>
  <si>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</si>
  <si>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</si>
  <si>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</si>
  <si>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</si>
  <si>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</si>
  <si>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</si>
  <si>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</si>
  <si>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</si>
  <si>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</si>
  <si>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</si>
  <si>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</si>
  <si>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</si>
  <si>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</si>
  <si>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</si>
  <si>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</si>
  <si>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</si>
  <si>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</si>
  <si>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</si>
  <si>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</si>
  <si>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</si>
  <si>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</si>
  <si>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</si>
  <si>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</si>
  <si>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</si>
  <si>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</si>
  <si>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</si>
  <si>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</si>
  <si>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</si>
  <si>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</si>
  <si>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</si>
  <si>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</si>
  <si>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</si>
  <si>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</si>
  <si>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</si>
  <si>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</si>
  <si>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</si>
  <si>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</si>
  <si>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</si>
  <si>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</si>
  <si>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</si>
  <si>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</si>
  <si>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</si>
  <si>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</si>
  <si>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</si>
  <si>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</si>
  <si>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</si>
  <si>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</si>
  <si>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</si>
  <si>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</si>
  <si>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</si>
  <si>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</si>
  <si>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</si>
  <si>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</si>
  <si>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</si>
  <si>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</si>
  <si>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</si>
  <si>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</si>
  <si>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</si>
  <si>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</si>
  <si>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</si>
  <si>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</si>
  <si>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</si>
  <si>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</si>
  <si>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</si>
  <si>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</si>
  <si>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</si>
  <si>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</si>
  <si>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</si>
  <si>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</si>
  <si>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</si>
  <si>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</si>
  <si>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</si>
  <si>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</si>
  <si>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</si>
  <si>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</si>
  <si>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</si>
  <si>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</si>
  <si>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</si>
  <si>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</si>
  <si>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</si>
  <si>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</si>
  <si>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</si>
  <si>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</si>
  <si>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</si>
  <si>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</si>
  <si>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</si>
  <si>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</si>
  <si>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</si>
  <si>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</si>
  <si>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</si>
  <si>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</si>
  <si>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</si>
  <si>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</si>
  <si>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</si>
  <si>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</si>
  <si>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</si>
  <si>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</si>
  <si>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</si>
  <si>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</si>
  <si>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</si>
  <si>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</si>
  <si>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</si>
  <si>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</si>
  <si>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</si>
  <si>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</si>
  <si>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</si>
  <si>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</si>
  <si>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</si>
  <si>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</si>
  <si>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</si>
  <si>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</si>
  <si>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</si>
  <si>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</si>
  <si>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</si>
  <si>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</si>
  <si>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</si>
  <si>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</si>
  <si>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</si>
  <si>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</si>
  <si>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</si>
  <si>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</si>
  <si>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</si>
  <si>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</si>
  <si>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</si>
  <si>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</si>
  <si>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</si>
  <si>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</si>
  <si>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</si>
  <si>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</si>
  <si>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</si>
  <si>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</si>
  <si>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</si>
  <si>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</si>
  <si>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</si>
  <si>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</si>
  <si>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</si>
  <si>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</si>
  <si>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</si>
  <si>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</si>
  <si>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</si>
  <si>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</si>
  <si>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</si>
  <si>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</si>
  <si>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</si>
  <si>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</si>
  <si>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</si>
  <si>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</si>
  <si>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</si>
  <si>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</si>
  <si>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</si>
  <si>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</si>
  <si>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</si>
  <si>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</si>
  <si>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</si>
  <si>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</si>
  <si>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</si>
  <si>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</si>
  <si>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</si>
  <si>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</si>
  <si>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</si>
  <si>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</si>
  <si>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</si>
  <si>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</si>
  <si>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</si>
  <si>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</si>
  <si>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</si>
  <si>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</si>
  <si>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</si>
  <si>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</si>
  <si>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</si>
  <si>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</si>
  <si>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</si>
  <si>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</si>
  <si>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</si>
  <si>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</si>
  <si>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</si>
  <si>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</si>
  <si>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</si>
  <si>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</si>
  <si>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</si>
  <si>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</si>
  <si>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</si>
  <si>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</si>
  <si>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</si>
  <si>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</si>
  <si>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</si>
  <si>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</si>
  <si>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</si>
  <si>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</si>
  <si>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</si>
  <si>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</si>
  <si>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</si>
  <si>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</si>
  <si>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</si>
  <si>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</si>
  <si>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</si>
  <si>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</si>
  <si>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</si>
  <si>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</si>
  <si>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</si>
  <si>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</si>
  <si>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</si>
  <si>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</si>
  <si>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</si>
  <si>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</si>
  <si>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</si>
  <si>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</si>
  <si>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</si>
  <si>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</si>
  <si>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</si>
  <si>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</si>
  <si>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</si>
  <si>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</si>
  <si>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</si>
  <si>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</si>
  <si>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</si>
  <si>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</si>
  <si>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</si>
  <si>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</si>
  <si>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</si>
  <si>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</si>
  <si>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</si>
  <si>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</si>
  <si>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</si>
  <si>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</si>
  <si>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</si>
  <si>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</si>
  <si>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</si>
  <si>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</si>
  <si>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</si>
  <si>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</si>
  <si>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</si>
  <si>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</si>
  <si>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</si>
  <si>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</si>
  <si>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</si>
  <si>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</si>
  <si>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</si>
  <si>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</si>
  <si>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</si>
  <si>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</si>
  <si>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</si>
  <si>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</si>
  <si>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</si>
  <si>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</si>
  <si>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</si>
  <si>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</si>
  <si>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</si>
  <si>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</si>
  <si>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</si>
  <si>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</si>
  <si>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</si>
  <si>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</si>
  <si>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</si>
  <si>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</si>
  <si>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</si>
  <si>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</si>
  <si>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</si>
  <si>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</si>
  <si>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</si>
  <si>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</si>
  <si>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</si>
  <si>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</si>
  <si>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</si>
  <si>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</si>
  <si>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</si>
  <si>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</si>
  <si>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</si>
  <si>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</si>
  <si>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</si>
  <si>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</si>
  <si>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</si>
  <si>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</si>
  <si>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</si>
  <si>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</si>
  <si>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</si>
  <si>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</si>
  <si>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</si>
  <si>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</si>
  <si>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</si>
  <si>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</si>
  <si>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</si>
  <si>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</si>
  <si>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</si>
  <si>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</si>
  <si>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</si>
  <si>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</si>
  <si>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</si>
  <si>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</si>
  <si>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</si>
  <si>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</si>
  <si>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</si>
  <si>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</si>
  <si>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</si>
  <si>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</si>
  <si>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</si>
  <si>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</si>
  <si>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</si>
  <si>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</si>
  <si>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</si>
  <si>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</si>
  <si>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</si>
  <si>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</si>
  <si>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</si>
  <si>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</si>
  <si>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</si>
  <si>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</si>
  <si>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</si>
  <si>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</si>
  <si>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</si>
  <si>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</si>
  <si>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</si>
  <si>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</si>
  <si>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</si>
  <si>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</si>
  <si>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</si>
  <si>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</si>
  <si>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</si>
  <si>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</si>
  <si>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</si>
  <si>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</si>
  <si>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</si>
  <si>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</si>
  <si>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</si>
  <si>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</si>
  <si>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</si>
  <si>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</si>
  <si>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</si>
  <si>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</si>
  <si>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</si>
  <si>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</si>
  <si>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</si>
  <si>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</si>
  <si>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</si>
  <si>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</si>
  <si>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</si>
  <si>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</si>
  <si>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</si>
  <si>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</si>
  <si>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</si>
  <si>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</si>
  <si>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</si>
  <si>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</si>
  <si>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</si>
  <si>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</si>
  <si>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</si>
  <si>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</si>
  <si>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</si>
  <si>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</si>
  <si>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</si>
  <si>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</si>
  <si>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</si>
  <si>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</si>
  <si>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</si>
  <si>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</si>
  <si>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</si>
  <si>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</si>
  <si>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</si>
  <si>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</si>
  <si>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</si>
  <si>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</si>
  <si>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</si>
  <si>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</si>
  <si>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</si>
  <si>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</si>
  <si>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</si>
  <si>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</si>
  <si>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</si>
  <si>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</si>
  <si>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</si>
  <si>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</si>
  <si>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</si>
  <si>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</si>
  <si>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</si>
  <si>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</si>
  <si>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</si>
  <si>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</si>
  <si>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</si>
  <si>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</si>
  <si>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</si>
  <si>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</si>
  <si>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</si>
  <si>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</si>
  <si>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</si>
  <si>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</si>
  <si>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</si>
  <si>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</si>
  <si>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</si>
  <si>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</si>
  <si>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</si>
  <si>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</si>
  <si>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</si>
  <si>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</si>
  <si>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</si>
  <si>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</si>
  <si>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</si>
  <si>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</si>
  <si>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</si>
  <si>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</si>
  <si>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</si>
  <si>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</si>
  <si>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</si>
  <si>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</si>
  <si>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</si>
  <si>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</si>
  <si>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</si>
  <si>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</si>
  <si>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</si>
  <si>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</si>
  <si>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</si>
  <si>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</si>
  <si>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</si>
  <si>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</si>
  <si>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</si>
  <si>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</si>
  <si>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</si>
  <si>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</si>
  <si>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</si>
  <si>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</si>
  <si>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</si>
  <si>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</si>
  <si>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</si>
  <si>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</si>
  <si>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</si>
  <si>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</si>
  <si>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</si>
  <si>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</si>
  <si>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</si>
  <si>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</si>
  <si>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</si>
  <si>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</si>
  <si>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</si>
  <si>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</si>
  <si>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</si>
  <si>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</si>
  <si>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</si>
  <si>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</si>
  <si>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</si>
  <si>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</si>
  <si>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</si>
  <si>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</si>
  <si>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</si>
  <si>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</si>
  <si>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</si>
  <si>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</si>
  <si>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</si>
  <si>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</si>
  <si>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</si>
  <si>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</si>
  <si>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</si>
  <si>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</si>
  <si>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</si>
  <si>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</si>
  <si>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</si>
  <si>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</si>
  <si>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</si>
  <si>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</si>
  <si>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</si>
  <si>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</si>
  <si>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</si>
  <si>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</si>
  <si>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</si>
  <si>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</si>
  <si>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</si>
  <si>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</si>
  <si>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</si>
  <si>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</si>
  <si>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</si>
  <si>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</si>
  <si>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</si>
  <si>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</si>
  <si>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</si>
  <si>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</si>
  <si>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</si>
  <si>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</si>
  <si>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</si>
  <si>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</si>
  <si>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</si>
  <si>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</si>
  <si>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</si>
  <si>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</si>
  <si>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</si>
  <si>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</si>
  <si>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</si>
  <si>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</si>
  <si>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</si>
  <si>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</si>
  <si>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</si>
  <si>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</si>
  <si>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</si>
  <si>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</si>
  <si>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</si>
  <si>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</si>
  <si>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</si>
  <si>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</si>
  <si>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</si>
  <si>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</si>
  <si>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</si>
  <si>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</si>
  <si>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</si>
  <si>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</si>
  <si>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</si>
  <si>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</si>
  <si>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</si>
  <si>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</si>
  <si>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</si>
  <si>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</si>
  <si>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</si>
  <si>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</si>
  <si>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</si>
  <si>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</si>
  <si>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</si>
  <si>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</si>
  <si>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</si>
  <si>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</si>
  <si>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</si>
  <si>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</si>
  <si>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</si>
  <si>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</si>
  <si>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</si>
  <si>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</si>
  <si>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</si>
  <si>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</si>
  <si>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</si>
  <si>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</si>
  <si>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</si>
  <si>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</si>
  <si>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</si>
  <si>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</si>
  <si>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</si>
  <si>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</si>
  <si>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</si>
  <si>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</si>
  <si>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</si>
  <si>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</si>
  <si>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</si>
  <si>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</si>
  <si>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</si>
  <si>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</si>
  <si>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</si>
  <si>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</si>
  <si>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</si>
  <si>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</si>
  <si>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</si>
  <si>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</si>
  <si>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</si>
  <si>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</si>
  <si>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</si>
  <si>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</si>
  <si>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</si>
  <si>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</si>
  <si>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</si>
  <si>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</si>
  <si>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</si>
  <si>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</si>
  <si>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</si>
  <si>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</si>
  <si>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</si>
  <si>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</si>
  <si>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</si>
  <si>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</si>
  <si>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</si>
  <si>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</si>
  <si>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</si>
  <si>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</si>
  <si>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</si>
  <si>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</si>
  <si>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</si>
  <si>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</si>
  <si>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</si>
  <si>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</si>
  <si>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</si>
  <si>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</si>
  <si>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</si>
  <si>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</si>
  <si>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</si>
  <si>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</si>
  <si>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</si>
  <si>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</si>
  <si>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</si>
  <si>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</si>
  <si>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</si>
  <si>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</si>
  <si>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</si>
  <si>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</si>
  <si>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</si>
  <si>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</si>
  <si>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</si>
  <si>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</si>
  <si>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</si>
  <si>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</si>
  <si>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</si>
  <si>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</si>
  <si>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</si>
  <si>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</si>
  <si>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</si>
  <si>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</si>
  <si>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</si>
  <si>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</si>
  <si>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</si>
  <si>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</si>
  <si>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</si>
  <si>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</si>
  <si>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</si>
  <si>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</si>
  <si>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</si>
  <si>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</si>
  <si>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</si>
  <si>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</si>
  <si>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</si>
  <si>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</si>
  <si>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</si>
  <si>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</si>
  <si>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</si>
  <si>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</si>
  <si>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</si>
  <si>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</si>
  <si>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</si>
  <si>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</si>
  <si>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</si>
  <si>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</si>
  <si>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</si>
  <si>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</si>
  <si>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</si>
  <si>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</si>
  <si>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</si>
  <si>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</si>
  <si>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</si>
  <si>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</si>
  <si>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</si>
  <si>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</si>
  <si>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</si>
  <si>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</si>
  <si>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</si>
  <si>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</si>
  <si>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</si>
  <si>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</si>
  <si>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</si>
  <si>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</si>
  <si>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</si>
  <si>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</si>
  <si>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</si>
  <si>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</si>
  <si>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</si>
  <si>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</si>
  <si>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</si>
  <si>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</si>
  <si>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</si>
  <si>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</si>
  <si>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</si>
  <si>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</si>
  <si>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</si>
  <si>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</si>
  <si>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</si>
  <si>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</si>
  <si>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</si>
  <si>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</si>
  <si>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</si>
  <si>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</si>
  <si>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</si>
  <si>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</si>
  <si>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</si>
  <si>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</si>
  <si>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</si>
  <si>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</si>
  <si>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</si>
  <si>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</si>
  <si>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</si>
  <si>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</si>
  <si>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</si>
  <si>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</si>
  <si>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</si>
  <si>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</si>
  <si>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</si>
  <si>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</si>
  <si>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</si>
  <si>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</si>
  <si>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</si>
  <si>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</si>
  <si>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</si>
  <si>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</si>
  <si>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</si>
  <si>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</si>
  <si>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</si>
  <si>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</si>
  <si>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</si>
  <si>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</si>
  <si>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</si>
  <si>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</si>
  <si>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</si>
  <si>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</si>
  <si>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</si>
  <si>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</si>
  <si>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</si>
  <si>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</si>
  <si>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</si>
  <si>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</si>
  <si>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</si>
  <si>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</si>
  <si>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</si>
  <si>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</si>
  <si>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</si>
  <si>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</si>
  <si>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</si>
  <si>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</si>
  <si>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</si>
  <si>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</si>
  <si>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</si>
  <si>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</si>
  <si>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</si>
  <si>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</si>
  <si>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</si>
  <si>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</si>
  <si>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</si>
  <si>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</si>
  <si>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</si>
  <si>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</si>
  <si>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</si>
  <si>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</si>
  <si>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</si>
  <si>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</si>
  <si>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</si>
  <si>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</si>
  <si>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</si>
  <si>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</si>
  <si>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</si>
  <si>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</si>
  <si>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</si>
  <si>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</si>
  <si>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</si>
  <si>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</si>
  <si>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</si>
  <si>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</si>
  <si>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</si>
  <si>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</si>
  <si>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</si>
  <si>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</si>
  <si>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</si>
  <si>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</si>
  <si>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</si>
  <si>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</si>
  <si>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</si>
  <si>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</si>
  <si>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</si>
  <si>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</si>
  <si>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</si>
  <si>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</si>
  <si>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</si>
  <si>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</si>
  <si>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</si>
  <si>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</si>
  <si>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</si>
  <si>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</si>
  <si>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</si>
  <si>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</si>
  <si>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</si>
  <si>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</si>
  <si>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</si>
  <si>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</si>
  <si>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</si>
  <si>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</si>
  <si>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</si>
  <si>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</si>
  <si>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</si>
  <si>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</si>
  <si>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</si>
  <si>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</si>
  <si>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</si>
  <si>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</si>
  <si>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</si>
  <si>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</si>
  <si>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</si>
  <si>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</si>
  <si>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</si>
  <si>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</si>
  <si>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</si>
  <si>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</si>
  <si>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</si>
  <si>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</si>
  <si>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</si>
  <si>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</si>
  <si>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</si>
  <si>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</si>
  <si>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</si>
  <si>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</si>
  <si>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</si>
  <si>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</si>
  <si>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</si>
  <si>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</si>
  <si>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</si>
  <si>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</si>
  <si>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</si>
  <si>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</si>
  <si>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</si>
  <si>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</si>
  <si>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</si>
  <si>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</si>
  <si>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</si>
  <si>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</si>
  <si>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</si>
  <si>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</si>
  <si>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</si>
  <si>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</si>
  <si>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</si>
  <si>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</si>
  <si>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</si>
  <si>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</si>
  <si>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</si>
  <si>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</si>
  <si>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</si>
  <si>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</si>
  <si>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</si>
  <si>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</si>
  <si>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</si>
  <si>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</si>
  <si>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</si>
  <si>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</si>
  <si>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</si>
  <si>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</si>
  <si>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</si>
  <si>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</si>
  <si>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</si>
  <si>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</si>
  <si>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</si>
  <si>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</si>
  <si>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</si>
  <si>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</si>
  <si>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</si>
  <si>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</si>
  <si>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</si>
  <si>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</si>
  <si>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</si>
  <si>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</si>
  <si>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</si>
  <si>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</si>
  <si>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</si>
  <si>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</si>
  <si>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</si>
  <si>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</si>
  <si>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</si>
  <si>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</si>
  <si>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</si>
  <si>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</si>
  <si>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</si>
  <si>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</si>
  <si>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</si>
  <si>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</si>
  <si>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</si>
  <si>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</si>
  <si>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</si>
  <si>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</si>
  <si>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</si>
  <si>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</si>
  <si>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</si>
  <si>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</si>
  <si>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</si>
  <si>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</si>
  <si>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</si>
  <si>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</si>
  <si>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</si>
  <si>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</si>
  <si>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</si>
  <si>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</si>
  <si>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</si>
  <si>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</si>
  <si>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</si>
  <si>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</si>
  <si>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</si>
  <si>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</si>
  <si>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</si>
  <si>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</si>
  <si>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</si>
  <si>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</si>
  <si>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</si>
  <si>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</si>
  <si>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</si>
  <si>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</si>
  <si>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</si>
  <si>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</si>
  <si>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</si>
  <si>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</si>
  <si>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</si>
  <si>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</si>
  <si>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</si>
  <si>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</si>
  <si>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</si>
  <si>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</si>
  <si>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</si>
  <si>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</si>
  <si>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</si>
  <si>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</si>
  <si>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</si>
  <si>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</si>
  <si>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</si>
  <si>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</si>
  <si>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</si>
  <si>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</si>
  <si>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</si>
  <si>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</si>
  <si>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</si>
  <si>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</si>
  <si>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</si>
  <si>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</si>
  <si>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</si>
  <si>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</si>
  <si>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</si>
  <si>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</si>
  <si>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</si>
  <si>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</si>
  <si>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</si>
  <si>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</si>
  <si>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</si>
  <si>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</si>
  <si>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</si>
  <si>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</si>
  <si>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</si>
  <si>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</si>
  <si>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</si>
  <si>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</si>
  <si>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</si>
  <si>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</si>
  <si>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</si>
  <si>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</si>
  <si>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</si>
  <si>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</si>
  <si>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</si>
  <si>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</si>
  <si>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</si>
  <si>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</si>
  <si>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</si>
  <si>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</si>
  <si>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</si>
  <si>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</si>
  <si>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</si>
  <si>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</si>
  <si>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</si>
  <si>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</si>
  <si>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</si>
  <si>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</si>
  <si>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</si>
  <si>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</si>
  <si>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</si>
  <si>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</si>
  <si>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</si>
  <si>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</si>
  <si>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</si>
  <si>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</si>
  <si>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</si>
  <si>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</si>
  <si>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</si>
  <si>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</si>
  <si>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</si>
  <si>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</si>
  <si>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</si>
  <si>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</si>
  <si>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</si>
  <si>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</si>
  <si>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</si>
  <si>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</si>
  <si>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</si>
  <si>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</si>
  <si>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</si>
  <si>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</si>
  <si>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</si>
  <si>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</si>
  <si>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</si>
  <si>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</si>
  <si>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</si>
  <si>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</si>
  <si>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</si>
  <si>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</si>
  <si>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</si>
  <si>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</si>
  <si>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</si>
  <si>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</si>
  <si>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</si>
  <si>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</si>
  <si>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</si>
  <si>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</si>
  <si>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</si>
  <si>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</si>
  <si>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</si>
  <si>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</si>
  <si>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</si>
  <si>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</si>
  <si>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</si>
  <si>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</si>
  <si>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</si>
  <si>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</si>
  <si>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</si>
  <si>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</si>
  <si>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</si>
  <si>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</si>
  <si>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</si>
  <si>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</si>
  <si>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</si>
  <si>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</si>
  <si>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</si>
  <si>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</si>
  <si>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</si>
  <si>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</si>
  <si>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</si>
  <si>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</si>
  <si>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</si>
  <si>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</si>
  <si>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</si>
  <si>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</si>
  <si>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</si>
  <si>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</si>
  <si>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</si>
  <si>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</si>
  <si>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</si>
  <si>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</si>
  <si>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</si>
  <si>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</si>
  <si>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</si>
  <si>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</si>
  <si>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</si>
  <si>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</si>
  <si>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</si>
  <si>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</si>
  <si>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</si>
  <si>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</si>
  <si>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</si>
  <si>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</si>
  <si>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</si>
  <si>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</si>
  <si>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</si>
  <si>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</si>
  <si>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</si>
  <si>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</si>
  <si>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</si>
  <si>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</si>
  <si>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</si>
  <si>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</si>
  <si>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</si>
  <si>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</si>
  <si>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</si>
  <si>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</si>
  <si>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</si>
  <si>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</si>
  <si>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</si>
  <si>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</si>
  <si>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</si>
  <si>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</si>
  <si>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</si>
  <si>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</si>
  <si>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</si>
  <si>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</si>
  <si>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</si>
  <si>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</si>
  <si>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</si>
  <si>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</si>
  <si>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</si>
  <si>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</si>
  <si>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</si>
  <si>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</si>
  <si>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</si>
  <si>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</si>
  <si>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</si>
  <si>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</si>
  <si>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</si>
  <si>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</si>
  <si>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</si>
  <si>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</si>
  <si>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</si>
  <si>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</si>
  <si>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</si>
  <si>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</si>
  <si>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</si>
  <si>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</si>
  <si>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</si>
  <si>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</si>
  <si>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</si>
  <si>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</si>
  <si>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</si>
  <si>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</si>
  <si>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</si>
  <si>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</si>
  <si>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</si>
  <si>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</si>
  <si>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</si>
  <si>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</si>
  <si>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</si>
  <si>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</si>
  <si>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</si>
  <si>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</si>
  <si>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</si>
  <si>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</si>
  <si>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</si>
  <si>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</si>
  <si>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</si>
  <si>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</si>
  <si>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</si>
  <si>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</si>
  <si>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</si>
  <si>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</si>
  <si>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</si>
  <si>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</si>
  <si>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</si>
  <si>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</si>
  <si>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</si>
  <si>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</si>
  <si>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</si>
  <si>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</si>
  <si>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</si>
  <si>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</si>
  <si>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</si>
  <si>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</si>
  <si>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</si>
  <si>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</si>
  <si>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</si>
  <si>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</si>
  <si>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</si>
  <si>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</si>
  <si>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</si>
  <si>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</si>
  <si>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</si>
  <si>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</si>
  <si>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</si>
  <si>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</si>
  <si>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</si>
  <si>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</si>
  <si>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</si>
  <si>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</si>
  <si>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</si>
  <si>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</si>
  <si>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</si>
  <si>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</si>
  <si>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</si>
  <si>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</si>
  <si>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</si>
  <si>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</si>
  <si>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</si>
  <si>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</si>
  <si>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</si>
  <si>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</si>
  <si>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</si>
  <si>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</si>
  <si>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</si>
  <si>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</si>
  <si>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</si>
  <si>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</si>
  <si>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</si>
  <si>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</si>
  <si>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</si>
  <si>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</si>
  <si>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</si>
  <si>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</si>
  <si>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</si>
  <si>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</si>
  <si>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</si>
  <si>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</si>
  <si>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</si>
  <si>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</si>
  <si>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</si>
  <si>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</si>
  <si>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</si>
  <si>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</si>
  <si>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</si>
  <si>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</si>
  <si>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</si>
  <si>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</si>
  <si>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</si>
  <si>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</si>
  <si>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</si>
  <si>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</si>
  <si>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</si>
  <si>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</si>
  <si>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</si>
  <si>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</si>
  <si>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</si>
  <si>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</si>
  <si>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</si>
  <si>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</si>
  <si>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</si>
  <si>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</si>
  <si>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</si>
  <si>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</si>
  <si>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</si>
  <si>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</si>
  <si>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</si>
  <si>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</si>
  <si>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</si>
  <si>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</si>
  <si>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</si>
  <si>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</si>
  <si>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</si>
  <si>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</si>
  <si>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</si>
  <si>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</si>
  <si>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</si>
  <si>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</si>
  <si>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</si>
  <si>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</si>
  <si>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</si>
  <si>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</si>
  <si>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</si>
  <si>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</si>
  <si>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</si>
  <si>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</si>
  <si>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</si>
  <si>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</si>
  <si>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</si>
  <si>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</si>
  <si>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</si>
  <si>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</si>
  <si>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</si>
  <si>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</si>
  <si>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</si>
  <si>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</si>
  <si>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</si>
  <si>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</si>
  <si>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</si>
  <si>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</si>
  <si>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</si>
  <si>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</si>
  <si>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</si>
  <si>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</si>
  <si>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</si>
  <si>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</si>
  <si>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</si>
  <si>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</si>
  <si>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</si>
  <si>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</si>
  <si>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</si>
  <si>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</si>
  <si>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</si>
  <si>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</si>
  <si>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</si>
  <si>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</si>
  <si>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</si>
  <si>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</si>
  <si>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</si>
  <si>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</si>
  <si>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</si>
  <si>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</si>
  <si>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</si>
  <si>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</si>
  <si>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</si>
  <si>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</si>
  <si>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</si>
  <si>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</si>
  <si>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</si>
  <si>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</si>
  <si>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</si>
  <si>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</si>
  <si>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</si>
  <si>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</si>
  <si>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</si>
  <si>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</si>
  <si>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</si>
  <si>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</si>
  <si>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</si>
  <si>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</si>
  <si>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</si>
  <si>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</si>
  <si>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</si>
  <si>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</si>
  <si>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</si>
  <si>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</si>
  <si>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</si>
  <si>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</si>
  <si>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</si>
  <si>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</si>
  <si>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</si>
  <si>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</si>
  <si>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</si>
  <si>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</si>
  <si>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</si>
  <si>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</si>
  <si>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</si>
  <si>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</si>
  <si>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</si>
  <si>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</si>
  <si>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</si>
  <si>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</si>
  <si>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</si>
  <si>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</si>
  <si>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</si>
  <si>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</si>
  <si>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</si>
  <si>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</si>
  <si>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</si>
  <si>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</si>
  <si>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</si>
  <si>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</si>
  <si>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</si>
  <si>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</si>
  <si>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</si>
  <si>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</si>
  <si>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</si>
  <si>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</si>
  <si>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</si>
  <si>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</si>
  <si>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</si>
  <si>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</si>
  <si>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</si>
  <si>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</si>
  <si>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</si>
  <si>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</si>
  <si>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</si>
  <si>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</si>
  <si>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</si>
  <si>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</si>
  <si>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</si>
  <si>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</si>
  <si>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</si>
  <si>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</si>
  <si>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</si>
  <si>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</si>
  <si>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</si>
  <si>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</si>
  <si>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</si>
  <si>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</si>
  <si>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</si>
  <si>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</si>
  <si>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</si>
  <si>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</si>
  <si>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</si>
  <si>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</si>
  <si>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</si>
  <si>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</si>
  <si>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</si>
  <si>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</si>
  <si>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</si>
  <si>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</si>
  <si>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</si>
  <si>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</si>
  <si>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</si>
  <si>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</si>
  <si>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</si>
  <si>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</si>
  <si>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</si>
  <si>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</si>
  <si>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</si>
  <si>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</si>
  <si>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</si>
  <si>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</si>
  <si>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</si>
  <si>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</si>
  <si>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</si>
  <si>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</si>
  <si>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</si>
  <si>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</si>
  <si>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</si>
  <si>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</si>
  <si>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</si>
  <si>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</si>
  <si>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</si>
  <si>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</si>
  <si>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</si>
  <si>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</si>
  <si>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</si>
  <si>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</si>
  <si>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</si>
  <si>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</si>
  <si>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</si>
  <si>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</si>
  <si>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</si>
  <si>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</si>
  <si>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</si>
  <si>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</si>
  <si>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</si>
  <si>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</si>
  <si>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</si>
  <si>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</si>
  <si>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</si>
  <si>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</si>
  <si>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</si>
  <si>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</si>
  <si>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</si>
  <si>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</si>
  <si>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</si>
  <si>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</si>
  <si>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</si>
  <si>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</si>
  <si>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</si>
  <si>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</si>
  <si>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</si>
  <si>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</si>
  <si>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</si>
  <si>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</si>
  <si>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</si>
  <si>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</si>
  <si>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</si>
  <si>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</si>
  <si>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</si>
  <si>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</si>
  <si>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</si>
  <si>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</si>
  <si>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</si>
  <si>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</si>
  <si>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</si>
  <si>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</si>
  <si>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</si>
  <si>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</si>
  <si>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</si>
  <si>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</si>
  <si>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</si>
  <si>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</si>
  <si>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</si>
  <si>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</si>
  <si>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</si>
  <si>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</si>
  <si>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</si>
  <si>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</si>
  <si>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</si>
  <si>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</si>
  <si>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</si>
  <si>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</si>
  <si>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</si>
  <si>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</si>
  <si>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</si>
  <si>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</si>
  <si>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</si>
  <si>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</si>
  <si>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</si>
  <si>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</si>
  <si>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</si>
  <si>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</si>
  <si>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</si>
  <si>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</si>
  <si>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</si>
  <si>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</si>
  <si>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</si>
  <si>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</si>
  <si>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</si>
  <si>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</si>
  <si>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</si>
  <si>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</si>
  <si>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</si>
  <si>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</si>
  <si>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</si>
  <si>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</si>
  <si>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</si>
  <si>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</si>
  <si>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</si>
  <si>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</si>
  <si>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</si>
  <si>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</si>
  <si>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</si>
  <si>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</si>
  <si>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</si>
  <si>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</si>
  <si>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</si>
  <si>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</si>
  <si>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</si>
  <si>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</si>
  <si>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</si>
  <si>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</si>
  <si>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</si>
  <si>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</si>
  <si>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</si>
  <si>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</si>
  <si>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</si>
  <si>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</si>
  <si>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</si>
  <si>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</si>
  <si>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</si>
  <si>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</si>
  <si>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</si>
  <si>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</si>
  <si>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</si>
  <si>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</si>
  <si>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</si>
  <si>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</si>
  <si>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</si>
  <si>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</si>
  <si>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</si>
  <si>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</si>
  <si>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</si>
  <si>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</si>
  <si>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</si>
  <si>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</si>
  <si>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</si>
  <si>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</si>
  <si>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</si>
  <si>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</si>
  <si>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</si>
  <si>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</si>
  <si>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</si>
  <si>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</si>
  <si>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</si>
  <si>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</si>
  <si>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</si>
  <si>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</si>
  <si>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</si>
  <si>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</si>
  <si>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</si>
  <si>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</si>
  <si>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</si>
  <si>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</si>
  <si>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</si>
  <si>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</si>
  <si>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</si>
  <si>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</si>
  <si>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</si>
  <si>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</si>
  <si>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</si>
  <si>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</si>
  <si>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</si>
  <si>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</si>
  <si>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</si>
  <si>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</si>
  <si>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</si>
  <si>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</si>
  <si>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</si>
  <si>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</si>
  <si>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</si>
  <si>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</si>
  <si>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</si>
  <si>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</si>
  <si>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</si>
  <si>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</si>
  <si>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</si>
  <si>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</si>
  <si>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</si>
  <si>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</si>
  <si>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</si>
  <si>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</si>
  <si>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</si>
  <si>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</si>
  <si>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</si>
  <si>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</si>
  <si>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</si>
  <si>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</si>
  <si>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</si>
  <si>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</si>
  <si>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</si>
  <si>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</si>
  <si>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</si>
  <si>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</si>
  <si>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</si>
  <si>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</si>
  <si>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</si>
  <si>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</si>
  <si>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</si>
  <si>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</si>
  <si>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</si>
  <si>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</si>
  <si>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</si>
  <si>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</si>
  <si>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</si>
  <si>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</si>
  <si>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</si>
  <si>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</si>
  <si>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</si>
  <si>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</si>
  <si>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</si>
  <si>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</si>
  <si>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</si>
  <si>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</si>
  <si>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</si>
  <si>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</si>
  <si>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</si>
  <si>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</si>
  <si>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</si>
  <si>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</si>
  <si>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</si>
  <si>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</si>
  <si>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</si>
  <si>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</si>
  <si>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</si>
  <si>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</si>
  <si>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</si>
  <si>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</si>
  <si>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</si>
  <si>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</si>
  <si>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</si>
  <si>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</si>
  <si>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</si>
  <si>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</si>
  <si>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</si>
  <si>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</si>
  <si>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</si>
  <si>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</si>
  <si>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</si>
  <si>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</si>
  <si>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</si>
  <si>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</si>
  <si>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</si>
  <si>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</si>
  <si>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</si>
  <si>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</si>
  <si>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</si>
  <si>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</si>
  <si>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</si>
  <si>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</si>
  <si>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</si>
  <si>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</si>
  <si>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</si>
  <si>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</si>
  <si>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</si>
  <si>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</si>
  <si>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</si>
  <si>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</si>
  <si>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</si>
  <si>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</si>
  <si>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</si>
  <si>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</si>
  <si>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</si>
  <si>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</si>
  <si>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</si>
  <si>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</si>
  <si>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</si>
  <si>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</si>
  <si>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</si>
  <si>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</si>
  <si>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</si>
  <si>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</si>
  <si>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</si>
  <si>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</si>
  <si>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</si>
  <si>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</si>
  <si>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</si>
  <si>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</si>
  <si>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</si>
  <si>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</si>
  <si>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</si>
  <si>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</si>
  <si>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</si>
  <si>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</si>
  <si>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</si>
  <si>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</si>
  <si>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</si>
  <si>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</si>
  <si>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</si>
  <si>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</si>
  <si>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</si>
  <si>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</si>
  <si>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</si>
  <si>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</si>
  <si>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</si>
  <si>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</si>
  <si>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</si>
  <si>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</si>
  <si>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</si>
  <si>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</si>
  <si>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</si>
  <si>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</si>
  <si>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</si>
  <si>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</si>
  <si>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</si>
  <si>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</si>
  <si>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</si>
  <si>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</si>
  <si>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</si>
  <si>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</si>
  <si>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</si>
  <si>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</si>
  <si>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</si>
  <si>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</si>
  <si>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</si>
  <si>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</si>
  <si>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</si>
  <si>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</si>
  <si>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</si>
  <si>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</si>
  <si>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</si>
  <si>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</si>
  <si>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</si>
  <si>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</si>
  <si>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</si>
  <si>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</si>
  <si>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</si>
  <si>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</si>
  <si>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</si>
  <si>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</si>
  <si>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</si>
  <si>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</si>
  <si>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</si>
  <si>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</si>
  <si>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</si>
  <si>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</si>
  <si>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</si>
  <si>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</si>
  <si>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</si>
  <si>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</si>
  <si>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</si>
  <si>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</si>
  <si>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</si>
  <si>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</si>
  <si>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</si>
  <si>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</si>
  <si>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</si>
  <si>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</si>
  <si>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</si>
  <si>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</si>
  <si>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</si>
  <si>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</si>
  <si>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</si>
  <si>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</si>
  <si>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</si>
  <si>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</si>
  <si>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</si>
  <si>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</si>
  <si>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</si>
  <si>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</si>
  <si>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</si>
  <si>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</si>
  <si>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</si>
  <si>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</si>
  <si>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</si>
  <si>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</si>
  <si>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</si>
  <si>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</si>
  <si>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</si>
  <si>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</si>
  <si>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</si>
  <si>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</si>
  <si>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</si>
  <si>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</si>
  <si>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</si>
  <si>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</si>
  <si>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</si>
  <si>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</si>
  <si>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</si>
  <si>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</si>
  <si>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</si>
  <si>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</si>
  <si>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</si>
  <si>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</si>
  <si>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</si>
  <si>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</si>
  <si>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</si>
  <si>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</si>
  <si>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</si>
  <si>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</si>
  <si>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</si>
  <si>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</si>
  <si>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</si>
  <si>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</si>
  <si>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</si>
  <si>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</si>
  <si>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</si>
  <si>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</si>
  <si>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</si>
  <si>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</si>
  <si>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</si>
  <si>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</si>
  <si>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</si>
  <si>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</si>
  <si>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</si>
  <si>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</si>
  <si>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</si>
  <si>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</si>
  <si>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</si>
  <si>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</si>
  <si>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</si>
  <si>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</si>
  <si>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</si>
  <si>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</si>
  <si>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</si>
  <si>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</si>
  <si>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</si>
  <si>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</si>
  <si>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</si>
  <si>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</si>
  <si>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</si>
  <si>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</si>
  <si>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</si>
  <si>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</si>
  <si>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</si>
  <si>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</si>
  <si>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</si>
  <si>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</si>
  <si>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</si>
  <si>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</si>
  <si>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</si>
  <si>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</si>
  <si>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</si>
  <si>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</si>
  <si>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</si>
  <si>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</si>
  <si>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</si>
  <si>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</si>
  <si>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</si>
  <si>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</si>
  <si>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</si>
  <si>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</si>
  <si>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</si>
  <si>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</si>
  <si>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</si>
  <si>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</si>
  <si>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</si>
  <si>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</si>
  <si>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</si>
  <si>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</si>
  <si>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</si>
  <si>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</si>
  <si>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</si>
  <si>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</si>
  <si>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</si>
  <si>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</si>
  <si>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</si>
  <si>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</si>
  <si>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</si>
  <si>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</si>
  <si>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</si>
  <si>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</si>
  <si>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</si>
  <si>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</si>
  <si>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</si>
  <si>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</si>
  <si>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</si>
  <si>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</si>
  <si>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</si>
  <si>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</si>
  <si>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</si>
  <si>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</si>
  <si>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</si>
  <si>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</si>
  <si>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</si>
  <si>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</si>
  <si>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</si>
  <si>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</si>
  <si>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</si>
  <si>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</si>
  <si>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</si>
  <si>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</si>
  <si>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</si>
  <si>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</si>
  <si>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</si>
  <si>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</si>
  <si>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</si>
  <si>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</si>
  <si>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</si>
  <si>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</si>
  <si>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</si>
  <si>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</si>
  <si>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</si>
  <si>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</si>
  <si>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</si>
  <si>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</si>
  <si>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</si>
  <si>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</si>
  <si>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</si>
  <si>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</si>
  <si>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</si>
  <si>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</si>
  <si>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</si>
  <si>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</si>
  <si>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</si>
  <si>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</si>
  <si>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</si>
  <si>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</si>
  <si>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</si>
  <si>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</si>
  <si>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</si>
  <si>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</si>
  <si>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</si>
  <si>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</si>
  <si>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</si>
  <si>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</si>
  <si>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</si>
  <si>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</si>
  <si>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</si>
  <si>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</si>
  <si>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</si>
  <si>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</si>
  <si>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</si>
  <si>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</si>
  <si>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</si>
  <si>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</si>
  <si>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</si>
  <si>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</si>
  <si>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</si>
  <si>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</si>
  <si>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</si>
  <si>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</si>
  <si>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</si>
  <si>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</si>
  <si>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</si>
  <si>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</si>
  <si>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</si>
  <si>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</si>
  <si>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</si>
  <si>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</si>
  <si>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</si>
  <si>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</si>
  <si>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</si>
  <si>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</si>
  <si>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</si>
  <si>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</si>
  <si>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</si>
  <si>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</si>
  <si>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</si>
  <si>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</si>
  <si>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</si>
  <si>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</si>
  <si>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</si>
  <si>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</si>
  <si>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</si>
  <si>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</si>
  <si>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</si>
  <si>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</si>
  <si>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</si>
  <si>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</si>
  <si>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</si>
  <si>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</si>
  <si>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</si>
  <si>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</si>
  <si>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</si>
  <si>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</si>
  <si>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</si>
  <si>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</si>
  <si>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</si>
  <si>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</si>
  <si>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</si>
  <si>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</si>
  <si>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</si>
  <si>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</si>
  <si>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</si>
  <si>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</si>
  <si>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</si>
  <si>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</si>
  <si>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</si>
  <si>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</si>
  <si>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</si>
  <si>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</si>
  <si>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</si>
  <si>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</si>
  <si>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</si>
  <si>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</si>
  <si>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</si>
  <si>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</si>
  <si>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</si>
  <si>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</si>
  <si>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</si>
  <si>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</si>
  <si>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</si>
  <si>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</si>
  <si>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</si>
  <si>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</si>
  <si>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</si>
  <si>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</si>
  <si>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</si>
  <si>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</si>
  <si>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</si>
  <si>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</si>
  <si>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</si>
  <si>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</si>
  <si>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</si>
  <si>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</si>
  <si>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</si>
  <si>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</si>
  <si>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</si>
  <si>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</si>
  <si>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</si>
  <si>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</si>
  <si>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</si>
  <si>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</si>
  <si>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</si>
  <si>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</si>
  <si>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</si>
  <si>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</si>
  <si>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</si>
  <si>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</si>
  <si>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</si>
  <si>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</si>
  <si>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</si>
  <si>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</si>
  <si>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</si>
  <si>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</si>
  <si>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</si>
  <si>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</si>
  <si>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</si>
  <si>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</si>
  <si>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</si>
  <si>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</si>
  <si>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</si>
  <si>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</si>
  <si>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</si>
  <si>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</si>
  <si>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</si>
  <si>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</si>
  <si>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</si>
  <si>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</si>
  <si>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</si>
  <si>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</si>
  <si>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</si>
  <si>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</si>
  <si>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</si>
  <si>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</si>
  <si>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</si>
  <si>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</si>
  <si>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</si>
  <si>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</si>
  <si>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</si>
  <si>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</si>
  <si>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</si>
  <si>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</si>
  <si>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</si>
  <si>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</si>
  <si>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</si>
  <si>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</si>
  <si>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</si>
  <si>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</si>
  <si>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</si>
  <si>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</si>
  <si>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</si>
  <si>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</si>
  <si>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</si>
  <si>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</si>
  <si>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</si>
  <si>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</si>
  <si>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</si>
  <si>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</si>
  <si>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</si>
  <si>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</si>
  <si>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</si>
  <si>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</si>
  <si>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</si>
  <si>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</si>
  <si>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</si>
  <si>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</si>
  <si>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</si>
  <si>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</si>
  <si>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</si>
  <si>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</si>
  <si>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</si>
  <si>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</si>
  <si>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</si>
  <si>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</si>
  <si>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</si>
  <si>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</si>
  <si>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</si>
  <si>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</si>
  <si>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</si>
  <si>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</si>
  <si>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</si>
  <si>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</si>
  <si>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</si>
  <si>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</si>
  <si>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</si>
  <si>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</si>
  <si>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</si>
  <si>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</si>
  <si>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</si>
  <si>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</si>
  <si>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</si>
  <si>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</si>
  <si>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</si>
  <si>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</si>
  <si>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</si>
  <si>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</si>
  <si>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</si>
  <si>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</si>
  <si>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</si>
  <si>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</si>
  <si>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</si>
  <si>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</si>
  <si>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</si>
  <si>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</si>
  <si>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</si>
  <si>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</si>
  <si>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</si>
  <si>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</si>
  <si>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</si>
  <si>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</si>
  <si>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</si>
  <si>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</si>
  <si>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</si>
  <si>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</si>
  <si>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</si>
  <si>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</si>
  <si>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</si>
  <si>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</si>
  <si>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</si>
  <si>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</si>
  <si>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</si>
  <si>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</si>
  <si>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</si>
  <si>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</si>
  <si>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</si>
  <si>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</si>
  <si>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</si>
  <si>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</si>
  <si>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</si>
  <si>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</si>
  <si>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</si>
  <si>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</si>
  <si>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</si>
  <si>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</si>
  <si>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</si>
  <si>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</si>
  <si>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</si>
  <si>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</si>
  <si>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</si>
  <si>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</si>
  <si>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</si>
  <si>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</si>
  <si>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</si>
  <si>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</si>
  <si>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</si>
  <si>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</si>
  <si>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</si>
  <si>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</si>
  <si>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</si>
  <si>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</si>
  <si>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</si>
  <si>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</si>
  <si>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</si>
  <si>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</si>
  <si>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</si>
  <si>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</si>
  <si>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</si>
  <si>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</si>
  <si>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</si>
  <si>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</si>
  <si>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</si>
  <si>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</si>
  <si>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</si>
  <si>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</si>
  <si>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</si>
  <si>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</si>
  <si>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</si>
  <si>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</si>
  <si>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</si>
  <si>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</si>
  <si>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</si>
  <si>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</si>
  <si>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</si>
  <si>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</si>
  <si>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</si>
  <si>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</si>
  <si>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</si>
  <si>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</si>
  <si>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</si>
  <si>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</si>
  <si>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</si>
  <si>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</si>
  <si>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</si>
  <si>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</si>
  <si>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</si>
  <si>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</si>
  <si>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</si>
  <si>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</si>
  <si>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</si>
  <si>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</si>
  <si>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</si>
  <si>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</si>
  <si>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</si>
  <si>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</si>
  <si>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</si>
  <si>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</si>
  <si>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</si>
  <si>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</si>
  <si>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</si>
  <si>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</si>
  <si>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</si>
  <si>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</si>
  <si>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</si>
  <si>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</si>
  <si>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</si>
  <si>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</si>
  <si>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</si>
  <si>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</si>
  <si>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</si>
  <si>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</si>
  <si>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</si>
  <si>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</si>
  <si>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</si>
  <si>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</si>
  <si>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</si>
  <si>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</si>
  <si>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</si>
  <si>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</si>
  <si>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</si>
  <si>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</si>
  <si>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</si>
  <si>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</si>
  <si>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</si>
  <si>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</si>
  <si>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</si>
  <si>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</si>
  <si>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</si>
  <si>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</si>
  <si>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</si>
  <si>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</si>
  <si>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</si>
  <si>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</si>
  <si>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</si>
  <si>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</si>
  <si>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</si>
  <si>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</si>
  <si>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</si>
  <si>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</si>
  <si>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</si>
  <si>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</si>
  <si>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</si>
  <si>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</si>
  <si>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</si>
  <si>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</si>
  <si>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</si>
  <si>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</si>
  <si>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</si>
  <si>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</si>
  <si>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</si>
  <si>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</si>
  <si>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</si>
  <si>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</si>
  <si>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</si>
  <si>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</si>
  <si>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</si>
  <si>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</si>
  <si>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</si>
  <si>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</si>
  <si>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</si>
  <si>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</si>
  <si>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</si>
  <si>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</si>
  <si>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</si>
  <si>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</si>
  <si>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</si>
  <si>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</si>
  <si>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</si>
  <si>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</si>
  <si>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</si>
  <si>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</si>
  <si>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</si>
  <si>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</si>
  <si>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</si>
  <si>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</si>
  <si>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</si>
  <si>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</si>
  <si>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</si>
  <si>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</si>
  <si>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</si>
  <si>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</si>
  <si>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</si>
  <si>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</si>
  <si>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</si>
  <si>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</si>
  <si>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</si>
  <si>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</si>
  <si>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</si>
  <si>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</si>
  <si>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</si>
  <si>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</si>
  <si>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</si>
  <si>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</si>
  <si>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</si>
  <si>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</si>
  <si>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</si>
  <si>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</si>
  <si>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</si>
  <si>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</si>
  <si>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</si>
  <si>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</si>
  <si>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</si>
  <si>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</si>
  <si>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</si>
  <si>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</si>
  <si>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</si>
  <si>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</si>
  <si>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</si>
  <si>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</si>
  <si>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</si>
  <si>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</si>
  <si>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</si>
  <si>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</si>
  <si>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</si>
  <si>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</si>
  <si>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</si>
  <si>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</si>
  <si>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</si>
  <si>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</si>
  <si>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</si>
  <si>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</si>
  <si>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</si>
  <si>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</si>
  <si>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</si>
  <si>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</si>
  <si>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</si>
  <si>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</si>
  <si>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</si>
  <si>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</si>
  <si>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</si>
  <si>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</si>
  <si>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</si>
  <si>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</si>
  <si>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</si>
  <si>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</si>
  <si>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</si>
  <si>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</si>
  <si>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</si>
  <si>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</si>
  <si>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</si>
  <si>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</si>
  <si>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</si>
  <si>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</si>
  <si>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</si>
  <si>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</si>
  <si>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</si>
  <si>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</si>
  <si>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</si>
  <si>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</si>
  <si>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</si>
  <si>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</si>
  <si>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</si>
  <si>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</si>
  <si>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</si>
  <si>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</si>
  <si>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</si>
  <si>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</si>
  <si>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</si>
  <si>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</si>
  <si>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</si>
  <si>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</si>
  <si>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</si>
  <si>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</si>
  <si>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</si>
  <si>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</si>
  <si>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</si>
  <si>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</si>
  <si>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</si>
  <si>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</si>
  <si>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</si>
  <si>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</si>
  <si>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</si>
  <si>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</si>
  <si>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</si>
  <si>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</si>
  <si>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</si>
  <si>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</si>
  <si>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</si>
  <si>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</si>
  <si>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</si>
  <si>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</si>
  <si>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</si>
  <si>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</si>
  <si>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</si>
  <si>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</si>
  <si>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</si>
  <si>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</si>
  <si>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</si>
  <si>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</si>
  <si>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</si>
  <si>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</si>
  <si>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</si>
  <si>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</si>
  <si>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</si>
  <si>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</si>
  <si>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</si>
  <si>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</si>
  <si>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</si>
  <si>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</si>
  <si>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</si>
  <si>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</si>
  <si>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</si>
  <si>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</si>
  <si>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</si>
  <si>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</si>
  <si>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</si>
  <si>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</si>
  <si>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</si>
  <si>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</si>
  <si>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</si>
  <si>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</si>
  <si>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</si>
  <si>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</si>
  <si>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</si>
  <si>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</si>
  <si>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</si>
  <si>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</si>
  <si>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</si>
  <si>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</si>
  <si>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</si>
  <si>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</si>
  <si>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</si>
  <si>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</si>
  <si>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</si>
  <si>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</si>
  <si>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</si>
  <si>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</si>
  <si>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</si>
  <si>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</si>
  <si>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</si>
  <si>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</si>
  <si>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</si>
  <si>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</si>
  <si>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</si>
  <si>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</si>
  <si>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</si>
  <si>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</si>
  <si>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</si>
  <si>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</si>
  <si>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</si>
  <si>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</si>
  <si>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</si>
  <si>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</si>
  <si>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</si>
  <si>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</si>
  <si>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</si>
  <si>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</si>
  <si>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</si>
  <si>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</si>
  <si>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</si>
  <si>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</si>
  <si>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</si>
  <si>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</si>
  <si>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</si>
  <si>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</si>
  <si>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</si>
  <si>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</si>
  <si>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</si>
  <si>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</si>
  <si>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</si>
  <si>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</si>
  <si>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</si>
  <si>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</si>
  <si>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</si>
  <si>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</si>
  <si>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</si>
  <si>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</si>
  <si>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</si>
  <si>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</si>
  <si>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</si>
  <si>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</si>
  <si>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</si>
  <si>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</si>
  <si>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</si>
  <si>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</si>
  <si>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</si>
  <si>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</si>
  <si>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</si>
  <si>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</si>
  <si>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</si>
  <si>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</si>
  <si>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</si>
  <si>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</si>
  <si>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</si>
  <si>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</si>
  <si>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</si>
  <si>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</si>
  <si>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</si>
  <si>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</si>
  <si>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</si>
  <si>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</si>
  <si>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</si>
  <si>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</si>
  <si>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</si>
  <si>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</si>
  <si>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</si>
  <si>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</si>
  <si>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</si>
  <si>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</si>
  <si>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</si>
  <si>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</si>
  <si>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</si>
  <si>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</si>
  <si>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</si>
  <si>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</si>
  <si>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</si>
  <si>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</si>
  <si>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</si>
  <si>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</si>
  <si>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</si>
  <si>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</si>
  <si>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</si>
  <si>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</si>
  <si>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</si>
  <si>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</si>
  <si>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</si>
  <si>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</si>
  <si>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</si>
  <si>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</si>
  <si>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</si>
  <si>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</si>
  <si>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</si>
  <si>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</si>
  <si>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</si>
  <si>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</si>
  <si>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</si>
  <si>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</si>
  <si>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</si>
  <si>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</si>
  <si>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</si>
  <si>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</si>
  <si>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</si>
  <si>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</si>
  <si>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</si>
  <si>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</si>
  <si>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</si>
  <si>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</si>
  <si>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</si>
  <si>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</si>
  <si>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</si>
  <si>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</si>
  <si>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</si>
  <si>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</si>
  <si>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</si>
  <si>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</si>
  <si>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</si>
  <si>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</si>
  <si>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</si>
  <si>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</si>
  <si>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</si>
  <si>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</si>
  <si>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</si>
  <si>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</si>
  <si>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</si>
  <si>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</si>
  <si>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</si>
  <si>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</si>
  <si>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</si>
  <si>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</si>
  <si>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</si>
  <si>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</si>
  <si>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</si>
  <si>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</si>
  <si>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</si>
  <si>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</si>
  <si>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</si>
  <si>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</si>
  <si>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</si>
  <si>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</si>
  <si>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</si>
  <si>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</si>
  <si>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</si>
  <si>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</si>
  <si>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</si>
  <si>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</si>
  <si>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</si>
  <si>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</si>
  <si>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</si>
  <si>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</si>
  <si>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</si>
  <si>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</si>
  <si>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</si>
  <si>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</si>
  <si>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</si>
  <si>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</si>
  <si>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</si>
  <si>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</si>
  <si>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</si>
  <si>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</si>
  <si>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</si>
  <si>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</si>
  <si>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</si>
  <si>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</si>
  <si>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</si>
  <si>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</si>
  <si>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</si>
  <si>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</si>
  <si>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</si>
  <si>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</si>
  <si>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</si>
  <si>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</si>
  <si>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</si>
  <si>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</si>
  <si>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</si>
  <si>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</si>
  <si>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</si>
  <si>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</si>
  <si>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</si>
  <si>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</si>
  <si>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</si>
  <si>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</si>
  <si>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</si>
  <si>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</si>
  <si>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</si>
  <si>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</si>
  <si>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</si>
  <si>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</si>
  <si>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</si>
  <si>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</si>
  <si>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</si>
  <si>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</si>
  <si>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</si>
  <si>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</si>
  <si>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</si>
  <si>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</si>
  <si>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</si>
  <si>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</si>
  <si>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</si>
  <si>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</si>
  <si>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</si>
  <si>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</si>
  <si>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</si>
  <si>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</si>
  <si>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</si>
  <si>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</si>
  <si>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</si>
  <si>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</si>
  <si>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</si>
  <si>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</si>
  <si>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</si>
  <si>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</si>
  <si>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</si>
  <si>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</si>
  <si>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</si>
  <si>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</si>
  <si>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</si>
  <si>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</si>
  <si>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</si>
  <si>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</si>
  <si>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</si>
  <si>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</si>
  <si>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</si>
  <si>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</si>
  <si>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</si>
  <si>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</si>
  <si>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</si>
  <si>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</si>
  <si>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</si>
  <si>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</si>
  <si>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</si>
  <si>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</si>
  <si>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</si>
  <si>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</si>
  <si>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</si>
  <si>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</si>
  <si>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</si>
  <si>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</si>
  <si>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</si>
  <si>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</si>
  <si>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</si>
  <si>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</si>
  <si>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</si>
  <si>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</si>
  <si>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</si>
  <si>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</si>
  <si>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</si>
  <si>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</si>
  <si>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</si>
  <si>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</si>
  <si>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</si>
  <si>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</si>
  <si>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</si>
  <si>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</si>
  <si>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</si>
  <si>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</si>
  <si>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</si>
  <si>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</si>
  <si>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</si>
  <si>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</si>
  <si>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</si>
  <si>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</si>
  <si>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</si>
  <si>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</si>
  <si>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</si>
  <si>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</si>
  <si>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</si>
  <si>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</si>
  <si>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</si>
  <si>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</si>
  <si>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</si>
  <si>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</si>
  <si>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</si>
  <si>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</si>
  <si>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</si>
  <si>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</si>
  <si>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</si>
  <si>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</si>
  <si>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</si>
  <si>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</si>
  <si>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</si>
  <si>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</si>
  <si>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</si>
  <si>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</si>
  <si>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</si>
  <si>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</si>
  <si>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</si>
  <si>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</si>
  <si>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</si>
  <si>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</si>
  <si>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</si>
  <si>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</si>
  <si>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</si>
  <si>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</si>
  <si>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</si>
  <si>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</si>
  <si>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</si>
  <si>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</si>
  <si>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</si>
  <si>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</si>
  <si>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</si>
  <si>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</si>
  <si>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</si>
  <si>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</si>
  <si>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</si>
  <si>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</si>
  <si>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</si>
  <si>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</si>
  <si>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</si>
  <si>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</si>
  <si>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</si>
  <si>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</si>
  <si>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</si>
  <si>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</si>
  <si>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</si>
  <si>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</si>
  <si>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</si>
  <si>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</si>
  <si>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</si>
  <si>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</si>
  <si>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</si>
  <si>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</si>
  <si>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</si>
  <si>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</si>
  <si>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</si>
  <si>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</si>
  <si>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</si>
  <si>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</si>
  <si>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</si>
  <si>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</si>
  <si>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</si>
  <si>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</si>
  <si>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</si>
  <si>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</si>
  <si>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</si>
  <si>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</si>
  <si>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</si>
  <si>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</si>
  <si>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</si>
  <si>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</si>
  <si>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</si>
  <si>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</si>
  <si>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</si>
  <si>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</si>
  <si>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</si>
  <si>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</si>
  <si>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</si>
  <si>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</si>
  <si>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</si>
  <si>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</si>
  <si>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</si>
  <si>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</si>
  <si>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</si>
  <si>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</si>
  <si>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</si>
  <si>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</si>
  <si>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</si>
  <si>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</si>
  <si>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</si>
  <si>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</si>
  <si>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</si>
  <si>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</si>
  <si>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</si>
  <si>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</si>
  <si>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</si>
  <si>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</si>
  <si>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</si>
  <si>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</si>
  <si>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</si>
  <si>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</si>
  <si>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</si>
  <si>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</si>
  <si>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</si>
  <si>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</si>
  <si>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</si>
  <si>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</si>
  <si>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</si>
  <si>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</si>
  <si>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</si>
  <si>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</si>
  <si>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</si>
  <si>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</si>
  <si>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</si>
  <si>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</si>
  <si>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</si>
  <si>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</si>
  <si>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</si>
  <si>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</si>
  <si>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</si>
  <si>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</si>
  <si>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</si>
  <si>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</si>
  <si>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</si>
  <si>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</si>
  <si>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</si>
  <si>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</si>
  <si>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</si>
  <si>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</si>
  <si>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</si>
  <si>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</si>
  <si>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</si>
  <si>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</si>
  <si>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</si>
  <si>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</si>
  <si>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</si>
  <si>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</si>
  <si>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</si>
  <si>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</si>
  <si>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</si>
  <si>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</si>
  <si>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</si>
  <si>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</si>
  <si>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</si>
  <si>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</si>
  <si>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</si>
  <si>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</si>
  <si>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</si>
  <si>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</si>
  <si>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</si>
  <si>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</si>
  <si>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</si>
  <si>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</si>
  <si>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</si>
  <si>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</si>
  <si>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</si>
  <si>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</si>
  <si>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</si>
  <si>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</si>
  <si>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</si>
  <si>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</si>
  <si>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</si>
  <si>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</si>
  <si>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</si>
  <si>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</si>
  <si>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</si>
  <si>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</si>
  <si>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</si>
  <si>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</si>
  <si>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</si>
  <si>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</si>
  <si>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</si>
  <si>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</si>
  <si>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</si>
  <si>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</si>
  <si>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</si>
  <si>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</si>
  <si>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</si>
  <si>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</si>
  <si>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</si>
  <si>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</si>
  <si>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</si>
  <si>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</si>
  <si>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</si>
  <si>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</si>
  <si>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</si>
  <si>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</si>
  <si>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</si>
  <si>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</si>
  <si>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</si>
  <si>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</si>
  <si>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</si>
  <si>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</si>
  <si>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</si>
  <si>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</si>
  <si>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</si>
  <si>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</si>
  <si>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</si>
  <si>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</si>
  <si>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</si>
  <si>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</si>
  <si>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</si>
  <si>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</si>
  <si>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</si>
  <si>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</si>
  <si>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</si>
  <si>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</si>
  <si>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</si>
  <si>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</si>
  <si>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</si>
  <si>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</si>
  <si>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</si>
  <si>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</si>
  <si>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</si>
  <si>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</si>
  <si>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</si>
  <si>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</si>
  <si>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</si>
  <si>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</si>
  <si>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</si>
  <si>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</si>
  <si>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</si>
  <si>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</si>
  <si>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</si>
  <si>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</si>
  <si>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</si>
  <si>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</si>
  <si>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</si>
  <si>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</si>
  <si>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</si>
  <si>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</si>
  <si>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</si>
  <si>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</si>
  <si>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</si>
  <si>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</si>
  <si>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</si>
  <si>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</si>
  <si>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</si>
  <si>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</si>
  <si>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</si>
  <si>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</si>
  <si>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</si>
  <si>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</si>
  <si>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</si>
  <si>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</si>
  <si>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</si>
  <si>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</si>
  <si>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</si>
  <si>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</si>
  <si>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</si>
  <si>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</si>
  <si>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</si>
  <si>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</si>
  <si>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</si>
  <si>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</si>
  <si>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</si>
  <si>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</si>
  <si>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</si>
  <si>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</si>
  <si>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</si>
  <si>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</si>
  <si>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</si>
  <si>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</si>
  <si>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</si>
  <si>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</si>
  <si>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</si>
  <si>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</si>
  <si>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</si>
  <si>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</si>
  <si>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</si>
  <si>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</si>
  <si>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</si>
  <si>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</si>
  <si>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</si>
  <si>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</si>
  <si>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</si>
  <si>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</si>
  <si>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</si>
  <si>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</si>
  <si>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</si>
  <si>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</si>
  <si>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</si>
  <si>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</si>
  <si>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</si>
  <si>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</si>
  <si>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</si>
  <si>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</si>
  <si>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</si>
  <si>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</si>
  <si>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</si>
  <si>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</si>
  <si>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</si>
  <si>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</si>
  <si>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</si>
  <si>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</si>
  <si>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</si>
  <si>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</si>
  <si>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</si>
  <si>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</si>
  <si>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</si>
  <si>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</si>
  <si>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</si>
  <si>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</si>
  <si>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</si>
  <si>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</si>
  <si>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</si>
  <si>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</si>
  <si>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</si>
  <si>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</si>
  <si>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</si>
  <si>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</si>
  <si>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</si>
  <si>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</si>
  <si>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</si>
  <si>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</si>
  <si>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</si>
  <si>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</si>
  <si>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</si>
  <si>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</si>
  <si>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</si>
  <si>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</si>
  <si>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</si>
  <si>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</si>
  <si>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</si>
  <si>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</si>
  <si>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</si>
  <si>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</si>
  <si>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</si>
  <si>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</si>
  <si>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</si>
  <si>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</si>
  <si>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</si>
  <si>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</si>
  <si>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</si>
  <si>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</si>
  <si>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</si>
  <si>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</si>
  <si>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</si>
  <si>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</si>
  <si>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</si>
  <si>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</si>
  <si>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</si>
  <si>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</si>
  <si>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</si>
  <si>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</si>
  <si>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</si>
  <si>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</si>
  <si>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</si>
  <si>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</si>
  <si>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</si>
  <si>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</si>
  <si>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</si>
  <si>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</si>
  <si>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</si>
  <si>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</si>
  <si>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</si>
  <si>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</si>
  <si>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</si>
  <si>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</si>
  <si>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</si>
  <si>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</si>
  <si>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</si>
  <si>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</si>
  <si>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</si>
  <si>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</si>
  <si>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</si>
  <si>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</si>
  <si>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</si>
  <si>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</si>
  <si>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</si>
  <si>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</si>
  <si>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</si>
  <si>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</si>
  <si>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</si>
  <si>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</si>
  <si>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</si>
  <si>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</si>
  <si>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</si>
  <si>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</si>
  <si>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</si>
  <si>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</si>
  <si>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</si>
  <si>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</si>
  <si>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</si>
  <si>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</si>
  <si>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</si>
  <si>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</si>
  <si>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</si>
  <si>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</si>
  <si>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</si>
  <si>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</si>
  <si>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</si>
  <si>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</si>
  <si>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</si>
  <si>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</si>
  <si>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</si>
  <si>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</si>
  <si>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</si>
  <si>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</si>
  <si>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</si>
  <si>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</si>
  <si>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</si>
  <si>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</si>
  <si>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</si>
  <si>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</si>
  <si>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</si>
  <si>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</si>
  <si>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</si>
  <si>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</si>
  <si>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</si>
  <si>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</si>
  <si>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</si>
  <si>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</si>
  <si>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</si>
  <si>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</si>
  <si>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</si>
  <si>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</si>
  <si>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</si>
  <si>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</si>
  <si>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</si>
  <si>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</si>
  <si>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</si>
  <si>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</si>
  <si>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</si>
  <si>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</si>
  <si>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</si>
  <si>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</si>
  <si>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</si>
  <si>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</si>
  <si>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</si>
  <si>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</si>
  <si>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</si>
  <si>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</si>
  <si>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</si>
  <si>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</si>
  <si>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</si>
  <si>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</si>
  <si>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</si>
  <si>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</si>
  <si>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</si>
  <si>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</si>
  <si>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</si>
  <si>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</si>
  <si>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</si>
  <si>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</si>
  <si>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</si>
  <si>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</si>
  <si>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</si>
  <si>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</si>
  <si>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</si>
  <si>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</si>
  <si>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</si>
  <si>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</si>
  <si>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</si>
  <si>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</si>
  <si>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</si>
  <si>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</si>
  <si>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</si>
  <si>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</si>
  <si>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</si>
  <si>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</si>
  <si>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</si>
  <si>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</si>
  <si>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</si>
  <si>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</si>
  <si>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</si>
  <si>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</si>
  <si>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</si>
  <si>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</si>
  <si>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</si>
  <si>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</si>
  <si>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</si>
  <si>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</si>
  <si>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</si>
  <si>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</si>
  <si>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</si>
  <si>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</si>
  <si>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</si>
  <si>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</si>
  <si>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</si>
  <si>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</si>
  <si>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</si>
  <si>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</si>
  <si>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</si>
  <si>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</si>
  <si>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</si>
  <si>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</si>
  <si>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</si>
  <si>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</si>
  <si>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</si>
  <si>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</si>
  <si>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</si>
  <si>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</si>
  <si>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</si>
  <si>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</si>
  <si>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</si>
  <si>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</si>
  <si>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</si>
  <si>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</si>
  <si>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</si>
  <si>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</si>
  <si>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</si>
  <si>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</si>
  <si>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</si>
  <si>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</si>
  <si>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</si>
  <si>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</si>
  <si>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</si>
  <si>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</si>
  <si>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</si>
  <si>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</si>
  <si>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</si>
  <si>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</si>
  <si>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</si>
  <si>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</si>
  <si>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</si>
  <si>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</si>
  <si>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</si>
  <si>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</si>
  <si>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</si>
  <si>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</si>
  <si>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</si>
  <si>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</si>
  <si>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</si>
  <si>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</si>
  <si>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</si>
  <si>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</si>
  <si>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</si>
  <si>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</si>
  <si>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</si>
  <si>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</si>
  <si>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</si>
  <si>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</si>
  <si>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</si>
  <si>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</si>
  <si>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</si>
  <si>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</si>
  <si>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</si>
  <si>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</si>
  <si>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</si>
  <si>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</si>
  <si>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</si>
  <si>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</si>
  <si>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</si>
  <si>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</si>
  <si>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</si>
  <si>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</si>
  <si>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</si>
  <si>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</si>
  <si>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</si>
  <si>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</si>
  <si>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</si>
  <si>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</si>
  <si>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</si>
  <si>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</si>
  <si>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</si>
  <si>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</si>
  <si>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</si>
  <si>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</si>
  <si>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</si>
  <si>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</si>
  <si>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</si>
  <si>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</si>
  <si>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</si>
  <si>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</si>
  <si>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</si>
  <si>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</si>
  <si>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</si>
  <si>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</si>
  <si>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</si>
  <si>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</si>
  <si>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</si>
  <si>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</si>
  <si>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</si>
  <si>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</si>
  <si>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</si>
  <si>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</si>
  <si>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</si>
  <si>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</si>
  <si>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</si>
  <si>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</si>
  <si>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</si>
  <si>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</si>
  <si>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</si>
  <si>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</si>
  <si>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</si>
  <si>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</si>
  <si>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</si>
  <si>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</si>
  <si>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</si>
  <si>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</si>
  <si>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</si>
  <si>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</si>
  <si>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</si>
  <si>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</si>
  <si>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</si>
  <si>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</si>
  <si>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</si>
  <si>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</si>
  <si>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</si>
  <si>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</si>
  <si>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</si>
  <si>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</si>
  <si>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</si>
  <si>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</si>
  <si>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</si>
  <si>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</si>
  <si>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</si>
  <si>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</si>
  <si>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</si>
  <si>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</si>
  <si>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</si>
  <si>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</si>
  <si>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</si>
  <si>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</si>
  <si>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</si>
  <si>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</si>
  <si>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</si>
  <si>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</si>
  <si>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</si>
  <si>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</si>
  <si>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</si>
  <si>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</si>
  <si>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</si>
  <si>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</si>
  <si>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</si>
  <si>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</si>
  <si>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</si>
  <si>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</si>
  <si>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</si>
  <si>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</si>
  <si>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</si>
  <si>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</si>
  <si>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</si>
  <si>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</si>
  <si>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</si>
  <si>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</si>
  <si>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</si>
  <si>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</si>
  <si>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</si>
  <si>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</si>
  <si>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</si>
  <si>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</si>
  <si>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</si>
  <si>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</si>
  <si>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</si>
  <si>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</si>
  <si>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</si>
  <si>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</si>
  <si>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</si>
  <si>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</si>
  <si>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</si>
  <si>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</si>
  <si>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</si>
  <si>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</si>
  <si>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</si>
  <si>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</si>
  <si>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</si>
  <si>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</si>
  <si>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</si>
  <si>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</si>
  <si>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</si>
  <si>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</si>
  <si>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</si>
  <si>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</si>
  <si>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</si>
  <si>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</si>
  <si>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</si>
  <si>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</si>
  <si>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</si>
  <si>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</si>
  <si>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</si>
  <si>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</si>
  <si>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</si>
  <si>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</si>
  <si>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</si>
  <si>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</si>
  <si>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</si>
  <si>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</si>
  <si>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</si>
  <si>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</si>
  <si>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</si>
  <si>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</si>
  <si>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</si>
  <si>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</si>
  <si>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</si>
  <si>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</si>
  <si>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</si>
  <si>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</si>
  <si>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</si>
  <si>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</si>
  <si>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</si>
  <si>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</si>
  <si>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</si>
  <si>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</si>
  <si>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</si>
  <si>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</si>
  <si>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</si>
  <si>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</si>
  <si>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</si>
  <si>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</si>
  <si>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</si>
  <si>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</si>
  <si>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</si>
  <si>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</si>
  <si>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</si>
  <si>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</si>
  <si>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</si>
  <si>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</si>
  <si>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</si>
  <si>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</si>
  <si>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</si>
  <si>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</si>
  <si>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</si>
  <si>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</si>
  <si>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</si>
  <si>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</si>
  <si>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</si>
  <si>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</si>
  <si>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</si>
  <si>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</si>
  <si>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</si>
  <si>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</si>
  <si>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</si>
  <si>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</si>
  <si>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</si>
  <si>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</si>
  <si>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</si>
  <si>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</si>
  <si>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</si>
  <si>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</si>
  <si>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</si>
  <si>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</si>
  <si>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</si>
  <si>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</si>
  <si>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</si>
  <si>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</si>
  <si>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</si>
  <si>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</si>
  <si>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</si>
  <si>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</si>
  <si>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</si>
  <si>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</si>
  <si>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</si>
  <si>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</si>
  <si>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</si>
  <si>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</si>
  <si>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</si>
  <si>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</si>
  <si>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</si>
  <si>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</si>
  <si>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</si>
  <si>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</si>
  <si>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</si>
  <si>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</si>
  <si>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</si>
  <si>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</si>
  <si>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</si>
  <si>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</si>
  <si>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</si>
  <si>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</si>
  <si>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</si>
  <si>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</si>
  <si>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</si>
  <si>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</si>
  <si>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</si>
  <si>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</si>
  <si>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</si>
  <si>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</si>
  <si>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</si>
  <si>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</si>
  <si>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</si>
  <si>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</si>
  <si>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</si>
  <si>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</si>
  <si>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</si>
  <si>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</si>
  <si>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</si>
  <si>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</si>
  <si>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</si>
  <si>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</si>
  <si>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</si>
  <si>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</si>
  <si>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</si>
  <si>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</si>
  <si>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</si>
  <si>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</si>
  <si>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</si>
  <si>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</si>
  <si>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</si>
  <si>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</si>
  <si>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</si>
  <si>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</si>
  <si>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</si>
  <si>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</si>
  <si>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</si>
  <si>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</si>
  <si>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</si>
  <si>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</si>
  <si>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</si>
  <si>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</si>
  <si>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</si>
  <si>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</si>
  <si>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</si>
  <si>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</si>
  <si>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</si>
  <si>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</si>
  <si>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</si>
  <si>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</si>
  <si>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</si>
  <si>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</si>
  <si>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</si>
  <si>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</si>
  <si>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</si>
  <si>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</si>
  <si>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</si>
  <si>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</si>
  <si>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</si>
  <si>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</si>
  <si>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</si>
  <si>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</si>
  <si>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</si>
  <si>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</si>
  <si>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</si>
  <si>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</si>
  <si>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</si>
  <si>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</si>
  <si>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</si>
  <si>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</si>
  <si>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</si>
  <si>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</si>
  <si>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</si>
  <si>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</si>
  <si>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</si>
  <si>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</si>
  <si>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</si>
  <si>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</si>
  <si>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</si>
  <si>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</si>
  <si>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</si>
  <si>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</si>
  <si>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</si>
  <si>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</si>
  <si>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</si>
  <si>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</si>
  <si>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</si>
  <si>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</si>
  <si>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</si>
  <si>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</si>
  <si>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</si>
  <si>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</si>
  <si>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</si>
  <si>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</si>
  <si>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</si>
  <si>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</si>
  <si>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</si>
  <si>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</si>
  <si>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</si>
  <si>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</si>
  <si>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</si>
  <si>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</si>
  <si>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</si>
  <si>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</si>
  <si>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</si>
  <si>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</si>
  <si>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</si>
  <si>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</si>
  <si>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</si>
  <si>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</si>
  <si>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</si>
  <si>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</si>
  <si>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</si>
  <si>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</si>
  <si>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</si>
  <si>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</si>
  <si>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</si>
  <si>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</si>
  <si>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</si>
  <si>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</si>
  <si>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</si>
  <si>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</si>
  <si>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</si>
  <si>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</si>
  <si>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</si>
  <si>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</si>
  <si>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</si>
  <si>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</si>
  <si>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</si>
  <si>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</si>
  <si>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</si>
  <si>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</si>
  <si>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</si>
  <si>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</si>
  <si>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</si>
  <si>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</si>
  <si>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</si>
  <si>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</si>
  <si>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</si>
  <si>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</si>
  <si>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</si>
  <si>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</si>
  <si>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</si>
  <si>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</si>
  <si>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</si>
  <si>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</si>
  <si>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</si>
  <si>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</si>
  <si>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</si>
  <si>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</si>
  <si>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</si>
  <si>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</si>
  <si>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</si>
  <si>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</si>
  <si>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</si>
  <si>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</si>
  <si>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</si>
  <si>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</si>
  <si>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</si>
  <si>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</si>
  <si>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</si>
  <si>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</si>
  <si>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</si>
  <si>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</si>
  <si>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</si>
  <si>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</si>
  <si>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</si>
  <si>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</si>
  <si>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</si>
  <si>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</si>
  <si>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</si>
  <si>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</si>
  <si>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</si>
  <si>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</si>
  <si>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</si>
  <si>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</si>
  <si>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</si>
  <si>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</si>
  <si>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</si>
  <si>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</si>
  <si>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</si>
  <si>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</si>
  <si>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</si>
  <si>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</si>
  <si>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</si>
  <si>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</si>
  <si>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</si>
  <si>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</si>
  <si>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</si>
  <si>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</si>
  <si>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</si>
  <si>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</si>
  <si>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</si>
  <si>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</si>
  <si>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</si>
  <si>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</si>
  <si>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</si>
  <si>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</si>
  <si>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</si>
  <si>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</si>
  <si>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</si>
  <si>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</si>
  <si>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</si>
  <si>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</si>
  <si>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</si>
  <si>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</si>
  <si>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</si>
  <si>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</si>
  <si>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</si>
  <si>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</si>
  <si>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</si>
  <si>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</si>
  <si>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</si>
  <si>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</si>
  <si>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</si>
  <si>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</si>
  <si>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</si>
  <si>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</si>
  <si>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</si>
  <si>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</si>
  <si>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</si>
  <si>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</si>
  <si>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</si>
  <si>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</si>
  <si>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</si>
  <si>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</si>
  <si>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</si>
  <si>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</si>
  <si>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</si>
  <si>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</si>
  <si>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</si>
  <si>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</si>
  <si>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</si>
  <si>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</si>
  <si>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</si>
  <si>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</si>
  <si>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</si>
  <si>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</si>
  <si>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</si>
  <si>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</si>
  <si>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</si>
  <si>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</si>
  <si>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</si>
  <si>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</si>
  <si>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</si>
  <si>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</si>
  <si>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</si>
  <si>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</si>
  <si>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</si>
  <si>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</si>
  <si>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</si>
  <si>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</si>
  <si>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</si>
  <si>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</si>
  <si>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</si>
  <si>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</si>
  <si>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</si>
  <si>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</si>
  <si>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</si>
  <si>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</si>
  <si>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</si>
  <si>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</si>
  <si>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</si>
  <si>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</si>
  <si>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</si>
  <si>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</si>
  <si>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</si>
  <si>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</si>
  <si>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</si>
  <si>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</si>
  <si>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</si>
  <si>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</si>
  <si>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</si>
  <si>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</si>
  <si>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</si>
  <si>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</si>
  <si>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</si>
  <si>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</si>
  <si>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</si>
  <si>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</si>
  <si>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</si>
  <si>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</si>
  <si>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</si>
  <si>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</si>
  <si>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</si>
  <si>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</si>
  <si>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</si>
  <si>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</si>
  <si>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</si>
  <si>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</si>
  <si>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</si>
  <si>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</si>
  <si>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</si>
  <si>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</si>
  <si>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</si>
  <si>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</si>
  <si>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</si>
  <si>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</si>
  <si>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</si>
  <si>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</si>
  <si>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</si>
  <si>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</si>
  <si>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</si>
  <si>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</si>
  <si>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</si>
  <si>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</si>
  <si>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</si>
  <si>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</si>
  <si>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</si>
  <si>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</si>
  <si>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</si>
  <si>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</si>
  <si>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</si>
  <si>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</si>
  <si>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</si>
  <si>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</si>
  <si>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</si>
  <si>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</si>
  <si>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</si>
  <si>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</si>
  <si>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</si>
  <si>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</si>
  <si>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</si>
  <si>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</si>
  <si>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</si>
  <si>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</si>
  <si>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</si>
  <si>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</si>
  <si>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</si>
  <si>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</si>
  <si>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</si>
  <si>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</si>
  <si>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</si>
  <si>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</si>
  <si>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</si>
  <si>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</si>
  <si>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</si>
  <si>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</si>
  <si>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</si>
  <si>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</si>
  <si>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</si>
  <si>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</si>
  <si>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</si>
  <si>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</si>
  <si>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</si>
  <si>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</si>
  <si>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</si>
  <si>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</si>
  <si>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</si>
  <si>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</si>
  <si>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</si>
  <si>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</si>
  <si>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</si>
  <si>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</si>
  <si>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</si>
  <si>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</si>
  <si>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</si>
  <si>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</si>
  <si>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</si>
  <si>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</si>
  <si>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</si>
  <si>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</si>
  <si>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</si>
  <si>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</si>
  <si>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</si>
  <si>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</si>
  <si>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</si>
  <si>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</si>
  <si>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</si>
  <si>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</si>
  <si>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</si>
  <si>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</si>
  <si>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</si>
  <si>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</si>
  <si>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</si>
  <si>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</si>
  <si>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</si>
  <si>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</si>
  <si>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</si>
  <si>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</si>
  <si>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</si>
  <si>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</si>
  <si>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</si>
  <si>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</si>
  <si>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</si>
  <si>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</si>
  <si>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</si>
  <si>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</si>
  <si>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</si>
  <si>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</si>
  <si>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</si>
  <si>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</si>
  <si>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</si>
  <si>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</si>
  <si>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</si>
  <si>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</si>
  <si>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</si>
  <si>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</si>
  <si>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</si>
  <si>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</si>
  <si>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</si>
  <si>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</si>
  <si>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</si>
  <si>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</si>
  <si>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</si>
  <si>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</si>
  <si>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</si>
  <si>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</si>
  <si>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</si>
  <si>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</si>
  <si>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</si>
  <si>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</si>
  <si>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</si>
  <si>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</si>
  <si>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</si>
  <si>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</si>
  <si>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</si>
  <si>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</si>
  <si>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</si>
  <si>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</si>
  <si>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</si>
  <si>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</si>
  <si>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</si>
  <si>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</si>
  <si>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</si>
  <si>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</si>
  <si>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</si>
  <si>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</si>
  <si>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</si>
  <si>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</si>
  <si>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</si>
  <si>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</si>
  <si>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</si>
  <si>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</si>
  <si>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</si>
  <si>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</si>
  <si>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</si>
  <si>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</si>
  <si>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</si>
  <si>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</si>
  <si>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</si>
  <si>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</si>
  <si>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</si>
  <si>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</si>
  <si>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</si>
  <si>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</si>
  <si>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</si>
  <si>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</si>
  <si>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</si>
  <si>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</si>
  <si>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</si>
  <si>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</si>
  <si>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</si>
  <si>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</si>
  <si>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</si>
  <si>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</si>
  <si>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</si>
  <si>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</si>
  <si>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</si>
  <si>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</si>
  <si>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</si>
  <si>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</si>
  <si>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</si>
  <si>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</si>
  <si>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</si>
  <si>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</si>
  <si>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</si>
  <si>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</si>
  <si>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</si>
  <si>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</si>
  <si>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</si>
  <si>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</si>
  <si>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</si>
  <si>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</si>
  <si>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</si>
  <si>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</si>
  <si>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</si>
  <si>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</si>
  <si>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</si>
  <si>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</si>
  <si>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</si>
  <si>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</si>
  <si>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</si>
  <si>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</si>
  <si>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</si>
  <si>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</si>
  <si>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</si>
  <si>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</si>
  <si>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</si>
  <si>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</si>
  <si>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</si>
  <si>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</si>
  <si>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</si>
  <si>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</si>
  <si>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</si>
  <si>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</si>
  <si>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</si>
  <si>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</si>
  <si>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</si>
  <si>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</si>
  <si>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</si>
  <si>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</si>
  <si>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</si>
  <si>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</si>
  <si>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</si>
  <si>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</si>
  <si>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</si>
  <si>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</si>
  <si>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</si>
  <si>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</si>
  <si>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</si>
  <si>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</si>
  <si>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</si>
  <si>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</si>
  <si>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</si>
  <si>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</si>
  <si>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</si>
  <si>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</si>
  <si>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</si>
  <si>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</si>
  <si>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</si>
  <si>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</si>
  <si>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</si>
  <si>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</si>
  <si>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</si>
  <si>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</si>
  <si>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</si>
  <si>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</si>
  <si>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</si>
  <si>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</si>
  <si>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</si>
  <si>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</si>
  <si>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</si>
  <si>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</si>
  <si>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</si>
  <si>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</si>
  <si>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</si>
  <si>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</si>
  <si>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</si>
  <si>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</si>
  <si>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</si>
  <si>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</si>
  <si>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</si>
  <si>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</si>
  <si>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</si>
  <si>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</si>
  <si>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</si>
  <si>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</si>
  <si>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</si>
  <si>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</si>
  <si>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</si>
  <si>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</si>
  <si>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</si>
  <si>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</si>
  <si>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</si>
  <si>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</si>
  <si>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</si>
  <si>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</si>
  <si>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</si>
  <si>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</si>
  <si>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</si>
  <si>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</si>
  <si>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</si>
  <si>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</si>
  <si>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</si>
  <si>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</si>
  <si>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</si>
  <si>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</si>
  <si>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</si>
  <si>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</si>
  <si>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</si>
  <si>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</si>
  <si>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</si>
  <si>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</si>
  <si>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</si>
  <si>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</si>
  <si>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</si>
  <si>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</si>
  <si>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</si>
  <si>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</si>
  <si>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</si>
  <si>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</si>
  <si>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</si>
  <si>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</si>
  <si>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</si>
  <si>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</si>
  <si>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</si>
  <si>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</si>
  <si>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</si>
  <si>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</si>
  <si>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</si>
  <si>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</si>
  <si>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</si>
  <si>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</si>
  <si>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</si>
  <si>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</si>
  <si>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</si>
  <si>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</si>
  <si>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</si>
  <si>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</si>
  <si>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</si>
  <si>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</si>
  <si>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</si>
  <si>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</si>
  <si>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</si>
  <si>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</si>
  <si>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</si>
  <si>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</si>
  <si>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</si>
  <si>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</si>
  <si>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</si>
  <si>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</si>
  <si>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</si>
  <si>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</si>
  <si>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</si>
  <si>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</si>
  <si>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</si>
  <si>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</si>
  <si>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</si>
  <si>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</si>
  <si>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</si>
  <si>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</si>
  <si>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</si>
  <si>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</si>
  <si>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</si>
  <si>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</si>
  <si>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</si>
  <si>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</si>
  <si>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</si>
  <si>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</si>
  <si>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</si>
  <si>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</si>
  <si>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</si>
  <si>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</si>
  <si>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</si>
  <si>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</si>
  <si>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</si>
  <si>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</si>
  <si>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</si>
  <si>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</si>
  <si>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</si>
  <si>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</si>
  <si>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</si>
  <si>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</si>
  <si>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</si>
  <si>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</si>
  <si>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</si>
  <si>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</si>
  <si>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</si>
  <si>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</si>
  <si>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</si>
  <si>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</si>
  <si>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</si>
  <si>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</si>
  <si>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</si>
  <si>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</si>
  <si>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</si>
  <si>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</si>
  <si>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</si>
  <si>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</si>
  <si>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</si>
  <si>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</si>
  <si>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</si>
  <si>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</si>
  <si>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</si>
  <si>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</si>
  <si>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</si>
  <si>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</si>
  <si>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</si>
  <si>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</si>
  <si>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</si>
  <si>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</si>
  <si>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</si>
  <si>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</si>
  <si>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</si>
  <si>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</si>
  <si>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</si>
  <si>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</si>
  <si>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</si>
  <si>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</si>
  <si>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</si>
  <si>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</si>
  <si>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</si>
  <si>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</si>
  <si>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</si>
  <si>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</si>
  <si>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</si>
  <si>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</si>
  <si>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</si>
  <si>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</si>
  <si>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</si>
  <si>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</si>
  <si>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</si>
  <si>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</si>
  <si>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</si>
  <si>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</si>
  <si>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</si>
  <si>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</si>
  <si>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</si>
  <si>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</si>
  <si>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</si>
  <si>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</si>
  <si>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</si>
  <si>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</si>
  <si>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</si>
  <si>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</si>
  <si>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</si>
  <si>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</si>
  <si>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</si>
  <si>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</si>
  <si>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</si>
  <si>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</si>
  <si>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</si>
  <si>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</si>
  <si>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</si>
  <si>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</si>
  <si>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</si>
  <si>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</si>
  <si>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</si>
  <si>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</si>
  <si>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</si>
  <si>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</si>
  <si>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</si>
  <si>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</si>
  <si>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</si>
  <si>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</si>
  <si>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</si>
  <si>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</si>
  <si>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</si>
  <si>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</si>
  <si>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</si>
  <si>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</si>
  <si>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</si>
  <si>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</si>
  <si>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</si>
  <si>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</si>
  <si>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</si>
  <si>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</si>
  <si>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</si>
  <si>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</si>
  <si>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</si>
  <si>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</si>
  <si>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</si>
  <si>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</si>
  <si>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</si>
  <si>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</si>
  <si>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</si>
  <si>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</si>
  <si>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</si>
  <si>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</si>
  <si>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</si>
  <si>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</si>
  <si>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</si>
  <si>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</si>
  <si>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</si>
  <si>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</si>
  <si>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</si>
  <si>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</si>
  <si>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</si>
  <si>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</si>
  <si>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</si>
  <si>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</si>
  <si>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</si>
  <si>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</si>
  <si>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</si>
  <si>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</si>
  <si>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</si>
  <si>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</si>
  <si>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</si>
  <si>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</si>
  <si>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</si>
  <si>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</si>
  <si>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</si>
  <si>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</si>
  <si>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</si>
  <si>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</si>
  <si>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</si>
  <si>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</si>
  <si>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</si>
  <si>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</si>
  <si>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</si>
  <si>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</si>
  <si>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</si>
  <si>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</si>
  <si>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</si>
  <si>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</si>
  <si>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</si>
  <si>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</si>
  <si>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</si>
  <si>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</si>
  <si>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</si>
  <si>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</si>
  <si>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</si>
  <si>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</si>
  <si>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</si>
  <si>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</si>
  <si>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</si>
  <si>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</si>
  <si>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</si>
  <si>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</si>
  <si>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</si>
  <si>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</si>
  <si>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</si>
  <si>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</si>
  <si>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</si>
  <si>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</si>
  <si>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</si>
  <si>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</si>
  <si>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</si>
  <si>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</si>
  <si>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</si>
  <si>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</si>
  <si>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</si>
  <si>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</si>
  <si>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</si>
  <si>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</si>
  <si>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</si>
  <si>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</si>
  <si>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</si>
  <si>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</si>
  <si>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</si>
  <si>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</si>
  <si>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</si>
  <si>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</si>
  <si>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</si>
  <si>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</si>
  <si>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</si>
  <si>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</si>
  <si>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</si>
  <si>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</si>
  <si>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</si>
  <si>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</si>
  <si>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</si>
  <si>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</si>
  <si>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</si>
  <si>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</si>
  <si>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</si>
  <si>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</si>
  <si>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</si>
  <si>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</si>
  <si>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</si>
  <si>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</si>
  <si>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</si>
  <si>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</si>
  <si>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</si>
  <si>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</si>
  <si>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</si>
  <si>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</si>
  <si>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</si>
  <si>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</si>
  <si>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</si>
  <si>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</si>
  <si>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</si>
  <si>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</si>
  <si>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</si>
  <si>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</si>
  <si>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</si>
  <si>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</si>
  <si>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</si>
  <si>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</si>
  <si>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</si>
  <si>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</si>
  <si>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</si>
  <si>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</si>
  <si>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</si>
  <si>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</si>
  <si>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</si>
  <si>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</si>
  <si>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</si>
  <si>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</si>
  <si>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</si>
  <si>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</si>
  <si>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</si>
  <si>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</si>
  <si>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</si>
  <si>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</si>
  <si>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</si>
  <si>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</si>
  <si>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</si>
  <si>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</si>
  <si>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</si>
  <si>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</si>
  <si>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</si>
  <si>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</si>
  <si>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</si>
  <si>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</si>
  <si>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</si>
  <si>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</si>
  <si>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</si>
  <si>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</si>
  <si>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</si>
  <si>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</si>
  <si>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</si>
  <si>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</si>
  <si>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</si>
  <si>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</si>
  <si>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</si>
  <si>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</si>
  <si>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</si>
  <si>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</si>
  <si>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</si>
  <si>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</si>
  <si>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</si>
  <si>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</si>
  <si>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</si>
  <si>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</si>
  <si>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</si>
  <si>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</si>
  <si>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</si>
  <si>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</si>
  <si>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</si>
  <si>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</si>
  <si>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</si>
  <si>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</si>
  <si>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</si>
  <si>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</si>
  <si>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</si>
  <si>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</si>
  <si>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</si>
  <si>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</si>
  <si>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</si>
  <si>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</si>
  <si>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</si>
  <si>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</si>
  <si>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</si>
  <si>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</si>
  <si>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</si>
  <si>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</si>
  <si>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</si>
  <si>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</si>
  <si>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</si>
  <si>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</si>
  <si>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</si>
  <si>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</si>
  <si>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</si>
  <si>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</si>
  <si>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</si>
  <si>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</si>
  <si>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</si>
  <si>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</si>
  <si>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</si>
  <si>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</si>
  <si>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</si>
  <si>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</si>
  <si>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</si>
  <si>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</si>
  <si>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</si>
  <si>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</si>
  <si>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</si>
  <si>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</si>
  <si>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</si>
  <si>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</si>
  <si>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</si>
  <si>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</si>
  <si>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</si>
  <si>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</si>
  <si>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</si>
  <si>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</si>
  <si>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</si>
  <si>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</si>
  <si>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</si>
  <si>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</si>
  <si>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</si>
  <si>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</si>
  <si>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</si>
  <si>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</si>
  <si>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</si>
  <si>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</si>
  <si>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</si>
  <si>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</si>
  <si>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</si>
  <si>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</si>
  <si>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</si>
  <si>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</si>
  <si>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</si>
  <si>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</si>
  <si>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</si>
  <si>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</si>
  <si>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</si>
  <si>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</si>
  <si>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</si>
  <si>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</si>
  <si>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</si>
  <si>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</si>
  <si>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</si>
  <si>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</si>
  <si>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</si>
  <si>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</si>
  <si>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</si>
  <si>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</si>
  <si>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</si>
  <si>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</si>
  <si>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</si>
  <si>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</si>
  <si>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</si>
  <si>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</si>
  <si>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</si>
  <si>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</si>
  <si>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</si>
  <si>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</si>
  <si>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</si>
  <si>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</si>
  <si>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</si>
  <si>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</si>
  <si>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</si>
  <si>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</si>
  <si>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</si>
  <si>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</si>
  <si>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</si>
  <si>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</si>
  <si>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</si>
  <si>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</si>
  <si>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</si>
  <si>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</si>
  <si>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</si>
  <si>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</si>
  <si>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</si>
  <si>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</si>
  <si>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</si>
  <si>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</si>
  <si>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</si>
  <si>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</si>
  <si>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</si>
  <si>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</si>
  <si>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</si>
  <si>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</si>
  <si>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</si>
  <si>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</si>
  <si>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</si>
  <si>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</si>
  <si>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</si>
  <si>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</si>
  <si>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</si>
  <si>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</si>
  <si>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</si>
  <si>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</si>
  <si>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</si>
  <si>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</si>
  <si>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</si>
  <si>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</si>
  <si>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</si>
  <si>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</si>
  <si>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</si>
  <si>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</si>
  <si>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</si>
  <si>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</si>
  <si>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</si>
  <si>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</si>
  <si>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</si>
  <si>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</si>
  <si>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</si>
  <si>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</si>
  <si>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</si>
  <si>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</si>
  <si>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</si>
  <si>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</si>
  <si>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</si>
  <si>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</si>
  <si>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</si>
  <si>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</si>
  <si>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</si>
  <si>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</si>
  <si>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</si>
  <si>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</si>
  <si>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</si>
  <si>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</si>
  <si>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</si>
  <si>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</si>
  <si>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</si>
  <si>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</si>
  <si>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</si>
  <si>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</si>
  <si>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</si>
  <si>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</si>
  <si>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</si>
  <si>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</si>
  <si>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</si>
  <si>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</si>
  <si>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</si>
  <si>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</si>
  <si>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</si>
  <si>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</si>
  <si>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</si>
  <si>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</si>
  <si>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</si>
  <si>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</si>
  <si>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</si>
  <si>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</si>
  <si>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</si>
  <si>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</si>
  <si>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</si>
  <si>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</si>
  <si>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</si>
  <si>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</si>
  <si>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</si>
  <si>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</si>
  <si>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</si>
  <si>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</si>
  <si>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</si>
  <si>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</si>
  <si>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</si>
  <si>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</si>
  <si>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</si>
  <si>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</si>
  <si>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</si>
  <si>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</si>
  <si>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</si>
  <si>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</si>
  <si>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</si>
  <si>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</si>
  <si>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</si>
  <si>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</si>
  <si>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</si>
  <si>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</si>
  <si>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</si>
  <si>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</si>
  <si>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</si>
  <si>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</si>
  <si>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</si>
  <si>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</si>
  <si>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</si>
  <si>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</si>
  <si>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</si>
  <si>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</si>
  <si>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</si>
  <si>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</si>
  <si>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</si>
  <si>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</si>
  <si>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</si>
  <si>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</si>
  <si>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</si>
  <si>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</si>
  <si>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</si>
  <si>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</si>
  <si>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</si>
  <si>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</si>
  <si>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</si>
  <si>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</si>
  <si>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</si>
  <si>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</si>
  <si>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</si>
  <si>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</si>
  <si>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</si>
  <si>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</si>
  <si>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</si>
  <si>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</si>
  <si>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</si>
  <si>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</si>
  <si>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</si>
  <si>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</si>
  <si>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</si>
  <si>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</si>
  <si>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</si>
  <si>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</si>
  <si>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</si>
  <si>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</si>
  <si>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</si>
  <si>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</si>
  <si>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</si>
  <si>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</si>
  <si>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</si>
  <si>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</si>
  <si>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</si>
  <si>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</si>
  <si>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</si>
  <si>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</si>
  <si>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</si>
  <si>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</si>
  <si>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</si>
  <si>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</si>
  <si>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</si>
  <si>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</si>
  <si>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</si>
  <si>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</si>
  <si>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</si>
  <si>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</si>
  <si>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</si>
  <si>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</si>
  <si>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</si>
  <si>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</si>
  <si>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</si>
  <si>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</si>
  <si>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</si>
  <si>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</si>
  <si>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</si>
  <si>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</si>
  <si>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</si>
  <si>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</si>
  <si>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</si>
  <si>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</si>
  <si>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</si>
  <si>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</si>
  <si>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</si>
  <si>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</si>
  <si>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</si>
  <si>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</si>
  <si>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</si>
  <si>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</si>
  <si>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</si>
  <si>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</si>
  <si>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</si>
  <si>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</si>
  <si>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</si>
  <si>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</si>
  <si>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</si>
  <si>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</si>
  <si>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</si>
  <si>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</si>
  <si>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</si>
  <si>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</si>
  <si>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</si>
  <si>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</si>
  <si>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</si>
  <si>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</si>
  <si>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</si>
  <si>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</si>
  <si>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</si>
  <si>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</si>
  <si>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</si>
  <si>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</si>
  <si>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</si>
  <si>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</si>
  <si>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</si>
  <si>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</si>
  <si>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</si>
  <si>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</si>
  <si>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</si>
  <si>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</si>
  <si>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</si>
  <si>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</si>
  <si>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</si>
  <si>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</si>
  <si>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</si>
  <si>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</si>
  <si>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</si>
  <si>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</si>
  <si>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</si>
  <si>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</si>
  <si>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</si>
  <si>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</si>
  <si>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</si>
  <si>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</si>
  <si>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</si>
  <si>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</si>
  <si>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</si>
  <si>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</si>
  <si>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</si>
  <si>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</si>
  <si>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</si>
  <si>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</si>
  <si>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</si>
  <si>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</si>
  <si>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</si>
  <si>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</si>
  <si>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</si>
  <si>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</si>
  <si>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</si>
  <si>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</si>
  <si>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</si>
  <si>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</si>
  <si>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</si>
  <si>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</si>
  <si>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</si>
  <si>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</si>
  <si>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</si>
  <si>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</si>
  <si>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</si>
  <si>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</si>
  <si>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</si>
  <si>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</si>
  <si>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</si>
  <si>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</si>
  <si>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</si>
  <si>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</si>
  <si>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</si>
  <si>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</si>
  <si>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</si>
  <si>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</si>
  <si>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</si>
  <si>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</si>
  <si>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</si>
  <si>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</si>
  <si>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</si>
  <si>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</si>
  <si>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</si>
  <si>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</si>
  <si>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</si>
  <si>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</si>
  <si>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</si>
  <si>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</si>
  <si>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</si>
  <si>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</si>
  <si>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</si>
  <si>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</si>
  <si>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</si>
  <si>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</si>
  <si>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</si>
  <si>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</si>
  <si>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</si>
  <si>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</si>
  <si>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</si>
  <si>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</si>
  <si>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</si>
  <si>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</si>
  <si>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</si>
  <si>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</si>
  <si>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</si>
  <si>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</si>
  <si>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</si>
  <si>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</si>
  <si>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</si>
  <si>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</si>
  <si>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</si>
  <si>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</si>
  <si>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</si>
  <si>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</si>
  <si>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</si>
  <si>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</si>
  <si>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</si>
  <si>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</si>
  <si>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</si>
  <si>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</si>
  <si>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</si>
  <si>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</si>
  <si>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</si>
  <si>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</si>
  <si>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</si>
  <si>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</si>
  <si>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</si>
  <si>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</si>
  <si>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</si>
  <si>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</si>
  <si>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</si>
  <si>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</si>
  <si>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</si>
  <si>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</si>
  <si>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</si>
  <si>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</si>
  <si>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</si>
  <si>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</si>
  <si>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</si>
  <si>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</si>
  <si>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</si>
  <si>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</si>
  <si>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</si>
  <si>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</si>
  <si>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</si>
  <si>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</si>
  <si>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</si>
  <si>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</si>
  <si>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</si>
  <si>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</si>
  <si>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</si>
  <si>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</si>
  <si>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</si>
  <si>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</si>
  <si>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</si>
  <si>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</si>
  <si>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</si>
  <si>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</si>
  <si>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</si>
  <si>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</si>
  <si>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</si>
  <si>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</si>
  <si>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</si>
  <si>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</si>
  <si>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</si>
  <si>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</si>
  <si>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</si>
  <si>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</si>
  <si>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</si>
  <si>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</si>
  <si>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</si>
  <si>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</si>
  <si>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</si>
  <si>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</si>
  <si>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</si>
  <si>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</si>
  <si>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</si>
  <si>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</si>
  <si>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</si>
  <si>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</si>
  <si>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</si>
  <si>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</si>
  <si>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</si>
  <si>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</si>
  <si>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</si>
  <si>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</si>
  <si>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</si>
  <si>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</si>
  <si>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</si>
  <si>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</si>
  <si>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</si>
  <si>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</si>
  <si>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</si>
  <si>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</si>
  <si>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</si>
  <si>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</si>
  <si>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</si>
  <si>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</si>
  <si>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</si>
  <si>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</si>
  <si>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</si>
  <si>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</si>
  <si>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</si>
  <si>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</si>
  <si>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</si>
  <si>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</si>
  <si>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</si>
  <si>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</si>
  <si>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</si>
  <si>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</si>
  <si>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</si>
  <si>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</si>
  <si>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</si>
  <si>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</si>
  <si>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</si>
  <si>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</si>
  <si>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</si>
  <si>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</si>
  <si>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</si>
  <si>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</si>
  <si>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</si>
  <si>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</si>
  <si>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</si>
  <si>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</si>
  <si>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</si>
  <si>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</si>
  <si>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</si>
  <si>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</si>
  <si>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</si>
  <si>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</si>
  <si>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</si>
  <si>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</si>
  <si>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</si>
  <si>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</si>
  <si>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</si>
  <si>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</si>
  <si>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</si>
  <si>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</si>
  <si>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</si>
  <si>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</si>
  <si>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</si>
  <si>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</si>
  <si>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</si>
  <si>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</si>
  <si>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</si>
  <si>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</si>
  <si>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</si>
  <si>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</si>
  <si>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</si>
  <si>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</si>
  <si>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</si>
  <si>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</si>
  <si>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</si>
  <si>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</si>
  <si>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</si>
  <si>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</si>
  <si>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</si>
  <si>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</si>
  <si>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</si>
  <si>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</si>
  <si>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</si>
  <si>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</si>
  <si>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</si>
  <si>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</si>
  <si>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</si>
  <si>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</si>
  <si>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</si>
  <si>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</si>
  <si>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</si>
  <si>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</si>
  <si>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</si>
  <si>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</si>
  <si>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</si>
  <si>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</si>
  <si>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</si>
  <si>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</si>
  <si>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</si>
  <si>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</si>
  <si>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</si>
  <si>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</si>
  <si>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</si>
  <si>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</si>
  <si>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</si>
  <si>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</si>
  <si>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</si>
  <si>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</si>
  <si>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</si>
  <si>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</si>
  <si>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</si>
  <si>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</si>
  <si>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</si>
  <si>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</si>
  <si>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</si>
  <si>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</si>
  <si>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</si>
  <si>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</si>
  <si>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</si>
  <si>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</si>
  <si>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</si>
  <si>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</si>
  <si>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</si>
  <si>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</si>
  <si>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</si>
  <si>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</si>
  <si>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</si>
  <si>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</si>
  <si>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</si>
  <si>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</si>
  <si>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</si>
  <si>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</si>
  <si>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</si>
  <si>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</si>
  <si>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</si>
  <si>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</si>
  <si>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</si>
  <si>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</si>
  <si>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</si>
  <si>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</si>
  <si>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</si>
  <si>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</si>
  <si>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</si>
  <si>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</si>
  <si>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</si>
  <si>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</si>
  <si>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</si>
  <si>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</si>
  <si>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</si>
  <si>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</si>
  <si>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</si>
  <si>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</si>
  <si>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</si>
  <si>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</si>
  <si>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</si>
  <si>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</si>
  <si>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</si>
  <si>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</si>
  <si>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</si>
  <si>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</si>
  <si>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</si>
  <si>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</si>
  <si>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</si>
  <si>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</si>
  <si>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</si>
  <si>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</si>
  <si>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</si>
  <si>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</si>
  <si>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</si>
  <si>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</si>
  <si>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</si>
  <si>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</si>
  <si>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</si>
  <si>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</si>
  <si>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</si>
  <si>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</si>
  <si>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</si>
  <si>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</si>
  <si>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</si>
  <si>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</si>
  <si>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</si>
  <si>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</si>
  <si>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</si>
  <si>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</si>
  <si>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</si>
  <si>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</si>
  <si>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</si>
  <si>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</si>
  <si>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</si>
  <si>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</si>
  <si>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</si>
  <si>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</si>
  <si>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</si>
  <si>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</si>
  <si>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</si>
  <si>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</si>
  <si>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</si>
  <si>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</si>
  <si>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</si>
  <si>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</si>
  <si>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</si>
  <si>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</si>
  <si>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</si>
  <si>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</si>
  <si>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</si>
  <si>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</si>
  <si>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</si>
  <si>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</si>
  <si>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</si>
  <si>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</si>
  <si>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</si>
  <si>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</si>
  <si>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</si>
  <si>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</si>
  <si>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</si>
  <si>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</si>
  <si>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</si>
  <si>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</si>
  <si>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</si>
  <si>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</si>
  <si>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</si>
  <si>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</si>
  <si>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</si>
  <si>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</si>
  <si>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</si>
  <si>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</si>
  <si>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</si>
  <si>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</si>
  <si>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</si>
  <si>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</si>
  <si>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</si>
  <si>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</si>
  <si>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</si>
  <si>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</si>
  <si>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</si>
  <si>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</si>
  <si>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</si>
  <si>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</si>
  <si>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</si>
  <si>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</si>
  <si>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</si>
  <si>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</si>
  <si>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</si>
  <si>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</si>
  <si>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</si>
  <si>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</si>
  <si>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</si>
  <si>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</si>
  <si>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</si>
  <si>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</si>
  <si>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</si>
  <si>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</si>
  <si>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</si>
  <si>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</si>
  <si>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</si>
  <si>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</si>
  <si>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</si>
  <si>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</si>
  <si>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</si>
  <si>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</si>
  <si>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</si>
  <si>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</si>
  <si>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</si>
  <si>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</si>
  <si>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</si>
  <si>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</si>
  <si>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</si>
  <si>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</si>
  <si>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</si>
  <si>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</si>
  <si>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</si>
  <si>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</si>
  <si>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</si>
  <si>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</si>
  <si>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</si>
  <si>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</si>
  <si>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</si>
  <si>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</si>
  <si>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</si>
  <si>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</si>
  <si>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</si>
  <si>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</si>
  <si>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</si>
  <si>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</si>
  <si>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</si>
  <si>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</si>
  <si>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</si>
  <si>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</si>
  <si>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</si>
  <si>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</si>
  <si>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</si>
  <si>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</si>
  <si>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</si>
  <si>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</si>
  <si>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</si>
  <si>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</si>
  <si>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</si>
  <si>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</si>
  <si>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</si>
  <si>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</si>
  <si>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</si>
  <si>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</si>
  <si>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</si>
  <si>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</si>
  <si>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</si>
  <si>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</si>
  <si>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</si>
  <si>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</si>
  <si>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</si>
  <si>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</si>
  <si>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</si>
  <si>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</si>
  <si>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</si>
  <si>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</si>
  <si>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</si>
  <si>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</si>
  <si>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</si>
  <si>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</si>
  <si>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</si>
  <si>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</si>
  <si>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</si>
  <si>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</si>
  <si>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</si>
  <si>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</si>
  <si>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</si>
  <si>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</si>
  <si>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</si>
  <si>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</si>
  <si>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</si>
  <si>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</si>
  <si>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</si>
  <si>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</si>
  <si>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</si>
  <si>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</si>
  <si>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</si>
  <si>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</si>
  <si>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</si>
  <si>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</si>
  <si>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</si>
  <si>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</si>
  <si>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</si>
  <si>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</si>
  <si>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</si>
  <si>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</si>
  <si>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</si>
  <si>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</si>
  <si>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</si>
  <si>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</si>
  <si>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</si>
  <si>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</si>
  <si>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</si>
  <si>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</si>
  <si>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</si>
  <si>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</si>
  <si>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</si>
  <si>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</si>
  <si>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</si>
  <si>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</si>
  <si>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</si>
  <si>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</si>
  <si>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</si>
  <si>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</si>
  <si>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</si>
  <si>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</si>
  <si>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</si>
  <si>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</si>
  <si>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</si>
  <si>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</si>
  <si>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</si>
  <si>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</si>
  <si>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</si>
  <si>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</si>
  <si>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</si>
  <si>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</si>
  <si>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</si>
  <si>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</si>
  <si>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</si>
  <si>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</si>
  <si>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</si>
  <si>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</si>
  <si>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</si>
  <si>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</si>
  <si>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</si>
  <si>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</si>
  <si>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</si>
  <si>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</si>
  <si>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</si>
  <si>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</si>
  <si>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</si>
  <si>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</si>
  <si>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</si>
  <si>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</si>
  <si>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</si>
  <si>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</si>
  <si>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</si>
  <si>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</si>
  <si>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</si>
  <si>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</si>
  <si>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</si>
  <si>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</si>
  <si>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</si>
  <si>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</si>
  <si>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</si>
  <si>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</si>
  <si>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</si>
  <si>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</si>
  <si>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</si>
  <si>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</si>
  <si>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</si>
  <si>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</si>
  <si>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</si>
  <si>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</si>
  <si>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</si>
  <si>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</si>
  <si>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</si>
  <si>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</si>
  <si>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</si>
  <si>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</si>
  <si>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</si>
  <si>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</si>
  <si>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</si>
  <si>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</si>
  <si>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</si>
  <si>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</si>
  <si>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</si>
  <si>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</si>
  <si>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</si>
  <si>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</si>
  <si>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</si>
  <si>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</si>
  <si>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</si>
  <si>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</si>
  <si>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</si>
  <si>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</si>
  <si>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</si>
  <si>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</si>
  <si>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</si>
  <si>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</si>
  <si>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</si>
  <si>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</si>
  <si>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</si>
  <si>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</si>
  <si>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</si>
  <si>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</si>
  <si>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</si>
  <si>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</si>
  <si>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</si>
  <si>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</si>
  <si>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</si>
  <si>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</si>
  <si>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</si>
  <si>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</si>
  <si>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</si>
  <si>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</si>
  <si>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</si>
  <si>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</si>
  <si>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</si>
  <si>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</si>
  <si>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</si>
  <si>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</si>
  <si>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</si>
  <si>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</si>
  <si>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</si>
  <si>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</si>
  <si>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</si>
  <si>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</si>
  <si>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</si>
  <si>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</si>
  <si>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</si>
  <si>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</si>
  <si>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</si>
  <si>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</si>
  <si>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</si>
  <si>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</si>
  <si>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</si>
  <si>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</si>
  <si>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</si>
  <si>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</si>
  <si>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</si>
  <si>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</si>
  <si>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</si>
  <si>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</si>
  <si>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</si>
  <si>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</si>
  <si>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</si>
  <si>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</si>
  <si>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</si>
  <si>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</si>
  <si>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</si>
  <si>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</si>
  <si>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</si>
  <si>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</si>
  <si>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</si>
  <si>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</si>
  <si>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</si>
  <si>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</si>
  <si>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</si>
  <si>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</si>
  <si>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</si>
  <si>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</si>
  <si>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</si>
  <si>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</si>
  <si>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</si>
  <si>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</si>
  <si>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</si>
  <si>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</si>
  <si>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</si>
  <si>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</si>
  <si>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</si>
  <si>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</si>
  <si>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</si>
  <si>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</si>
  <si>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</si>
  <si>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</si>
  <si>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</si>
  <si>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</si>
  <si>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</si>
  <si>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</si>
  <si>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</si>
  <si>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</si>
  <si>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</si>
  <si>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</si>
  <si>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</si>
  <si>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</si>
  <si>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</si>
  <si>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</si>
  <si>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</si>
  <si>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</si>
  <si>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</si>
  <si>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</si>
  <si>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</si>
  <si>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</si>
  <si>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</si>
  <si>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</si>
  <si>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</si>
  <si>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</si>
  <si>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</si>
  <si>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</si>
  <si>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</si>
  <si>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</si>
  <si>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</si>
  <si>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</si>
  <si>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</si>
  <si>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</si>
  <si>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</si>
  <si>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</si>
  <si>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</si>
  <si>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</si>
  <si>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</si>
  <si>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</si>
  <si>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</si>
  <si>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</si>
  <si>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</si>
  <si>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</si>
  <si>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</si>
  <si>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</si>
  <si>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</si>
  <si>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</si>
  <si>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</si>
  <si>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</si>
  <si>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</si>
  <si>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</si>
  <si>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</si>
  <si>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</si>
  <si>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</si>
  <si>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</si>
  <si>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</si>
  <si>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</si>
  <si>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</si>
  <si>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</si>
  <si>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</si>
  <si>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</si>
  <si>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</si>
  <si>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</si>
  <si>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</si>
  <si>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</si>
  <si>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</si>
  <si>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</si>
  <si>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</si>
  <si>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</si>
  <si>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</si>
  <si>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</si>
  <si>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</si>
  <si>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</si>
  <si>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</si>
  <si>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</si>
  <si>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</si>
  <si>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</si>
  <si>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</si>
  <si>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</si>
  <si>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</si>
  <si>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</si>
  <si>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</si>
  <si>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</si>
  <si>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</si>
  <si>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</si>
  <si>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</si>
  <si>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</si>
  <si>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</si>
  <si>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</si>
  <si>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</si>
  <si>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</si>
  <si>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</si>
  <si>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</si>
  <si>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</si>
  <si>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</si>
  <si>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</si>
  <si>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</si>
  <si>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</si>
  <si>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</si>
  <si>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</si>
  <si>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</si>
  <si>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</si>
  <si>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</si>
  <si>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</si>
  <si>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</si>
  <si>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</si>
  <si>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</si>
  <si>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</si>
  <si>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</si>
  <si>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</si>
  <si>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</si>
  <si>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</si>
  <si>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</si>
  <si>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</si>
  <si>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</si>
  <si>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</si>
  <si>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</si>
  <si>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</si>
  <si>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</si>
  <si>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</si>
  <si>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</si>
  <si>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</si>
  <si>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</si>
  <si>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</si>
  <si>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</si>
  <si>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</si>
  <si>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</si>
  <si>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</si>
  <si>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</si>
  <si>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</si>
  <si>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</si>
  <si>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</si>
  <si>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</si>
  <si>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</si>
  <si>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</si>
  <si>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</si>
  <si>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</si>
  <si>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</si>
  <si>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</si>
  <si>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</si>
  <si>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</si>
  <si>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</si>
  <si>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</si>
  <si>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</si>
  <si>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</si>
  <si>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</si>
  <si>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</si>
  <si>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</si>
  <si>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</si>
  <si>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</si>
  <si>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</si>
  <si>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</si>
  <si>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</si>
  <si>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</si>
  <si>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</si>
  <si>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</si>
  <si>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</si>
  <si>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</si>
  <si>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</si>
  <si>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</si>
  <si>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</si>
  <si>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</si>
  <si>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</si>
  <si>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</si>
  <si>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</si>
  <si>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</si>
  <si>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</si>
  <si>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</si>
  <si>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</si>
  <si>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</si>
  <si>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</si>
  <si>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</si>
  <si>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</si>
  <si>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</si>
  <si>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</si>
  <si>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</si>
  <si>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</si>
  <si>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</si>
  <si>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</si>
  <si>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</si>
  <si>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</si>
  <si>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</si>
  <si>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</si>
  <si>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</si>
  <si>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</si>
  <si>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</si>
  <si>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</si>
  <si>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</si>
  <si>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</si>
  <si>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</si>
  <si>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</si>
  <si>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</si>
  <si>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</si>
  <si>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</si>
  <si>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</si>
  <si>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</si>
  <si>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</si>
  <si>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</si>
  <si>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</si>
  <si>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</si>
  <si>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</si>
  <si>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</si>
  <si>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</si>
  <si>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</si>
  <si>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</si>
  <si>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</si>
  <si>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</si>
  <si>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</si>
  <si>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</si>
  <si>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</si>
  <si>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</si>
  <si>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</si>
  <si>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</si>
  <si>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</si>
  <si>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</si>
  <si>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</si>
  <si>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</si>
  <si>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</si>
  <si>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</si>
  <si>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</si>
  <si>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</si>
  <si>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</si>
  <si>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</si>
  <si>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</si>
  <si>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</si>
  <si>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</si>
  <si>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</si>
  <si>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</si>
  <si>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</si>
  <si>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</si>
  <si>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</si>
  <si>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</si>
  <si>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</si>
  <si>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</si>
  <si>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</si>
  <si>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</si>
  <si>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</si>
  <si>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</si>
  <si>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</si>
  <si>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</si>
  <si>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</si>
  <si>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</si>
  <si>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</si>
  <si>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</si>
  <si>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</si>
  <si>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</si>
  <si>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</si>
  <si>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</si>
  <si>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</si>
  <si>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</si>
  <si>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</si>
  <si>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</si>
  <si>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</si>
  <si>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</si>
  <si>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</si>
  <si>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</si>
  <si>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</si>
  <si>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</si>
  <si>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</si>
  <si>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</si>
  <si>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</si>
  <si>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</si>
  <si>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</si>
  <si>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</si>
  <si>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</si>
  <si>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</si>
  <si>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</si>
  <si>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</si>
  <si>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</si>
  <si>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</si>
  <si>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</si>
  <si>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</si>
  <si>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</si>
  <si>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</si>
  <si>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</si>
  <si>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</si>
  <si>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</si>
  <si>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</si>
  <si>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</si>
  <si>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</si>
  <si>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</si>
  <si>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</si>
  <si>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</si>
  <si>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</si>
  <si>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</si>
  <si>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</si>
  <si>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</si>
  <si>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</si>
  <si>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</si>
  <si>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</si>
  <si>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</si>
  <si>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</si>
  <si>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</si>
  <si>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</si>
  <si>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</si>
  <si>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</si>
  <si>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</si>
  <si>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</si>
  <si>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</si>
  <si>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</si>
  <si>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</si>
  <si>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</si>
  <si>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</si>
  <si>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</si>
  <si>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</si>
  <si>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</si>
  <si>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</si>
  <si>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</si>
  <si>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</si>
  <si>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</si>
  <si>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</si>
  <si>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</si>
  <si>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</si>
  <si>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</si>
  <si>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</si>
  <si>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</si>
  <si>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</si>
  <si>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</si>
  <si>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</si>
  <si>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</si>
  <si>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</si>
  <si>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</si>
  <si>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</si>
  <si>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</si>
  <si>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</si>
  <si>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</si>
  <si>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</si>
  <si>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</si>
  <si>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</si>
  <si>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</si>
  <si>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</si>
  <si>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</si>
  <si>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</si>
  <si>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</si>
  <si>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</si>
  <si>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</si>
  <si>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</si>
  <si>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</si>
  <si>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</si>
  <si>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</si>
  <si>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</si>
  <si>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</si>
  <si>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</si>
  <si>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</si>
  <si>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</si>
  <si>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</si>
  <si>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</si>
  <si>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</si>
  <si>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</si>
  <si>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</si>
  <si>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</si>
  <si>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</si>
  <si>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</si>
  <si>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</si>
  <si>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</si>
  <si>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</si>
  <si>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</si>
  <si>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</si>
  <si>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</si>
  <si>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</si>
  <si>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</si>
  <si>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</si>
  <si>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</si>
  <si>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</si>
  <si>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</si>
  <si>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</si>
  <si>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</si>
  <si>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</si>
  <si>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</si>
  <si>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</si>
  <si>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</si>
  <si>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</si>
  <si>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</si>
  <si>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</si>
  <si>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</si>
  <si>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</si>
  <si>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</si>
  <si>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</si>
  <si>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</si>
  <si>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</si>
  <si>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</si>
  <si>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</si>
  <si>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</si>
  <si>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</si>
  <si>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</si>
  <si>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</si>
  <si>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</si>
  <si>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</si>
  <si>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</si>
  <si>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</si>
  <si>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</si>
  <si>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</si>
  <si>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</si>
  <si>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</si>
  <si>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</si>
  <si>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</si>
  <si>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</si>
  <si>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</si>
  <si>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</si>
  <si>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</si>
  <si>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</si>
  <si>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</si>
  <si>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</si>
  <si>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</si>
  <si>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</si>
  <si>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</si>
  <si>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</si>
  <si>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</si>
  <si>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</si>
  <si>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</si>
  <si>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</si>
  <si>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</si>
  <si>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</si>
  <si>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</si>
  <si>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</si>
  <si>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</si>
  <si>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</si>
  <si>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</si>
  <si>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</si>
  <si>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</si>
  <si>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</si>
  <si>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</si>
  <si>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</si>
  <si>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</si>
  <si>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</si>
  <si>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</si>
  <si>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</si>
  <si>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</si>
  <si>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</si>
  <si>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</si>
  <si>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</si>
  <si>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</si>
  <si>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</si>
  <si>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</si>
  <si>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</si>
  <si>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</si>
  <si>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</si>
  <si>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</si>
  <si>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</si>
  <si>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</si>
  <si>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</si>
  <si>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</si>
  <si>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</si>
  <si>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</si>
  <si>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</si>
  <si>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</si>
  <si>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</si>
  <si>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</si>
  <si>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</si>
  <si>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</si>
  <si>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</si>
  <si>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</si>
  <si>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</si>
  <si>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</si>
  <si>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</si>
  <si>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</si>
  <si>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</si>
  <si>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</si>
  <si>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</si>
  <si>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</si>
  <si>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</si>
  <si>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</si>
  <si>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</si>
  <si>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</si>
  <si>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</si>
  <si>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</si>
  <si>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</si>
  <si>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</si>
  <si>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</si>
  <si>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</si>
  <si>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</si>
  <si>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</si>
  <si>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</si>
  <si>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</si>
  <si>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</si>
  <si>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</si>
  <si>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</si>
  <si>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</si>
  <si>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</si>
  <si>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</si>
  <si>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</si>
  <si>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</si>
  <si>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</si>
  <si>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</si>
  <si>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</si>
  <si>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</si>
  <si>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</si>
  <si>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</si>
  <si>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</si>
  <si>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</si>
  <si>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</si>
  <si>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</si>
  <si>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</si>
  <si>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</si>
  <si>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</si>
  <si>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</si>
  <si>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</si>
  <si>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</si>
  <si>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</si>
  <si>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</si>
  <si>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</si>
  <si>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</si>
  <si>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</si>
  <si>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</si>
  <si>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</si>
  <si>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</si>
  <si>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</si>
  <si>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</si>
  <si>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</si>
  <si>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</si>
  <si>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</si>
  <si>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</si>
  <si>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</si>
  <si>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</si>
  <si>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</si>
  <si>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</si>
  <si>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</si>
  <si>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</si>
  <si>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</si>
  <si>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</si>
  <si>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</si>
  <si>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</si>
  <si>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</si>
  <si>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</si>
  <si>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</si>
  <si>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</si>
  <si>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</si>
  <si>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</si>
  <si>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</si>
  <si>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</si>
  <si>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</si>
  <si>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</si>
  <si>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</si>
  <si>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</si>
  <si>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</si>
  <si>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</si>
  <si>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</si>
  <si>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</si>
  <si>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</si>
  <si>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</si>
  <si>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</si>
  <si>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</si>
  <si>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</si>
  <si>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</si>
  <si>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</si>
  <si>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</si>
  <si>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</si>
  <si>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</si>
  <si>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</si>
  <si>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</si>
  <si>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</si>
  <si>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</si>
  <si>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</si>
  <si>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</si>
  <si>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</si>
  <si>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</si>
  <si>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</si>
  <si>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</si>
  <si>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</si>
  <si>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</si>
  <si>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</si>
  <si>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</si>
  <si>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</si>
  <si>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</si>
  <si>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</si>
  <si>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</si>
  <si>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</si>
  <si>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</si>
  <si>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</si>
  <si>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</si>
  <si>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</si>
  <si>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</si>
  <si>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</si>
  <si>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</si>
  <si>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</si>
  <si>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</si>
  <si>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</si>
  <si>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</si>
  <si>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</si>
  <si>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</si>
  <si>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</si>
  <si>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</si>
  <si>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</si>
  <si>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</si>
  <si>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</si>
  <si>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</si>
  <si>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</si>
  <si>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</si>
  <si>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</si>
  <si>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</si>
  <si>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</si>
  <si>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</si>
  <si>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</si>
  <si>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</si>
  <si>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</si>
  <si>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</si>
  <si>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</si>
  <si>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</si>
  <si>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</si>
  <si>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</si>
  <si>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</si>
  <si>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</si>
  <si>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</si>
  <si>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</si>
  <si>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</si>
  <si>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</si>
  <si>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</si>
  <si>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</si>
  <si>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</si>
  <si>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</si>
  <si>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</si>
  <si>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</si>
  <si>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</si>
  <si>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</si>
  <si>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</si>
  <si>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</si>
  <si>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</si>
  <si>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</si>
  <si>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</si>
  <si>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</si>
  <si>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</si>
  <si>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</si>
  <si>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</si>
  <si>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</si>
  <si>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</si>
  <si>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</si>
  <si>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</si>
  <si>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</si>
  <si>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</si>
  <si>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</si>
  <si>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</si>
  <si>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</si>
  <si>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</si>
  <si>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</si>
  <si>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</si>
  <si>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</si>
  <si>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</si>
  <si>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</si>
  <si>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</si>
  <si>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</si>
  <si>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</si>
  <si>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</si>
  <si>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</si>
  <si>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</si>
  <si>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</si>
  <si>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</si>
  <si>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</si>
  <si>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</si>
  <si>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</si>
  <si>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</si>
  <si>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</si>
  <si>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</si>
  <si>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</si>
  <si>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</si>
  <si>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</si>
  <si>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</si>
  <si>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</si>
  <si>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</si>
  <si>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</si>
  <si>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</si>
  <si>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</si>
  <si>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</si>
  <si>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</si>
  <si>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</si>
  <si>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</si>
  <si>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</si>
  <si>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</si>
  <si>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</si>
  <si>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</si>
  <si>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</si>
  <si>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</si>
  <si>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</si>
  <si>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</si>
  <si>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</si>
  <si>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</si>
  <si>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</si>
  <si>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</si>
  <si>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</si>
  <si>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</si>
  <si>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</si>
  <si>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</si>
  <si>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</si>
  <si>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</si>
  <si>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</si>
  <si>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</si>
  <si>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</si>
  <si>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</si>
  <si>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</si>
  <si>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</si>
  <si>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</si>
  <si>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</si>
  <si>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</si>
  <si>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</si>
  <si>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</si>
  <si>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</si>
  <si>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</si>
  <si>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</si>
  <si>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</si>
  <si>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</si>
  <si>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</si>
  <si>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</si>
  <si>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</si>
  <si>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</si>
  <si>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</si>
  <si>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</si>
  <si>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</si>
  <si>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</si>
  <si>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</si>
  <si>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</si>
  <si>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</si>
  <si>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</si>
  <si>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</si>
  <si>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</si>
  <si>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</si>
  <si>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</si>
  <si>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</si>
  <si>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</si>
  <si>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</si>
  <si>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</si>
  <si>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</si>
  <si>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</si>
  <si>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</si>
  <si>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</si>
  <si>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</si>
  <si>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</si>
  <si>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</si>
  <si>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</si>
  <si>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</si>
  <si>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</si>
  <si>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</si>
  <si>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</si>
  <si>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</si>
  <si>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</si>
  <si>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</si>
  <si>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</si>
  <si>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</si>
  <si>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</si>
  <si>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</si>
  <si>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</si>
  <si>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</si>
  <si>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</si>
  <si>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</si>
  <si>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</si>
  <si>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</si>
  <si>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</si>
  <si>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</si>
  <si>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</si>
  <si>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</si>
  <si>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</si>
  <si>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</si>
  <si>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</si>
  <si>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</si>
  <si>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</si>
  <si>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</si>
  <si>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</si>
  <si>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</si>
  <si>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</si>
  <si>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</si>
  <si>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</si>
  <si>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</si>
  <si>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</si>
  <si>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</si>
  <si>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</si>
  <si>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</si>
  <si>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</si>
  <si>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</si>
  <si>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</si>
  <si>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</si>
  <si>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</si>
  <si>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</si>
  <si>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</si>
  <si>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</si>
  <si>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</si>
  <si>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</si>
  <si>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</si>
  <si>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</si>
  <si>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</si>
  <si>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</si>
  <si>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</si>
  <si>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</si>
  <si>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</si>
  <si>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</si>
  <si>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</si>
  <si>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</si>
  <si>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</si>
  <si>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</si>
  <si>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</si>
  <si>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</si>
  <si>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</si>
  <si>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</si>
  <si>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</si>
  <si>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</si>
  <si>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</si>
  <si>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</si>
  <si>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</si>
  <si>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</si>
  <si>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</si>
  <si>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</si>
  <si>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</si>
  <si>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</si>
  <si>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</si>
  <si>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</si>
  <si>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</si>
  <si>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</si>
  <si>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</si>
  <si>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</si>
  <si>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</si>
  <si>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</si>
  <si>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</si>
  <si>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</si>
  <si>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</si>
  <si>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</si>
  <si>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</si>
  <si>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</si>
  <si>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</si>
  <si>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</si>
  <si>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</si>
  <si>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</si>
  <si>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</si>
  <si>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</si>
  <si>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</si>
  <si>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</si>
  <si>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</si>
  <si>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</si>
  <si>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</si>
  <si>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</si>
  <si>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</si>
  <si>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</si>
  <si>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</si>
  <si>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</si>
  <si>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</si>
  <si>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</si>
  <si>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</si>
  <si>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</si>
  <si>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</si>
  <si>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</si>
  <si>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</si>
  <si>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</si>
  <si>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</si>
  <si>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</si>
  <si>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</si>
  <si>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</si>
  <si>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</si>
  <si>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</si>
  <si>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</si>
  <si>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</si>
  <si>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</si>
  <si>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</si>
  <si>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</si>
  <si>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</si>
  <si>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</si>
  <si>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</si>
  <si>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</si>
  <si>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</si>
  <si>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</si>
  <si>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</si>
  <si>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</si>
  <si>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</si>
  <si>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</si>
  <si>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</si>
  <si>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</si>
  <si>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</si>
  <si>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</si>
  <si>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</si>
  <si>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</si>
  <si>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</si>
  <si>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</si>
  <si>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</si>
  <si>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</si>
  <si>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</si>
  <si>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</si>
  <si>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</si>
  <si>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</si>
  <si>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</si>
  <si>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</si>
  <si>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</si>
  <si>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</si>
  <si>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</si>
  <si>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</si>
  <si>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</si>
  <si>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</si>
  <si>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</si>
  <si>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</si>
  <si>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</si>
  <si>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</si>
  <si>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</si>
  <si>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</si>
  <si>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</si>
  <si>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</si>
  <si>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</si>
  <si>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</si>
  <si>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</si>
  <si>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</si>
  <si>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</si>
  <si>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</si>
  <si>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</si>
  <si>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</si>
  <si>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</si>
  <si>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</si>
  <si>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</si>
  <si>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</si>
  <si>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</si>
  <si>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</si>
  <si>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</si>
  <si>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</si>
  <si>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</si>
  <si>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</si>
  <si>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</si>
  <si>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</si>
  <si>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</si>
  <si>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</si>
  <si>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</si>
  <si>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</si>
  <si>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</si>
  <si>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</si>
  <si>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</si>
  <si>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</si>
  <si>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</si>
  <si>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</si>
  <si>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</si>
  <si>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</si>
  <si>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</si>
  <si>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</si>
  <si>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</si>
  <si>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</si>
  <si>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</si>
  <si>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</si>
  <si>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</si>
  <si>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</si>
  <si>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</si>
  <si>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</si>
  <si>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</si>
  <si>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</si>
  <si>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</si>
  <si>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</si>
  <si>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</si>
  <si>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</si>
  <si>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</si>
  <si>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</si>
  <si>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</si>
  <si>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</si>
  <si>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</si>
  <si>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</si>
  <si>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</si>
  <si>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</si>
  <si>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</si>
  <si>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</si>
  <si>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</si>
  <si>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</si>
  <si>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</si>
  <si>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</si>
  <si>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</si>
  <si>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</si>
  <si>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</si>
  <si>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</si>
  <si>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</si>
  <si>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</si>
  <si>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</si>
  <si>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</si>
  <si>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</si>
  <si>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</si>
  <si>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</si>
  <si>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</si>
  <si>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</si>
  <si>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</si>
  <si>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</si>
  <si>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</si>
  <si>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</si>
  <si>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</si>
  <si>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</si>
  <si>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</si>
  <si>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</si>
  <si>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</si>
  <si>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</si>
  <si>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</si>
  <si>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</si>
  <si>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</si>
  <si>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</si>
  <si>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</si>
  <si>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</si>
  <si>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</si>
  <si>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</si>
  <si>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</si>
  <si>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</si>
  <si>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</si>
  <si>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</si>
  <si>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</si>
  <si>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</si>
  <si>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</si>
  <si>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</si>
  <si>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</si>
  <si>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</si>
  <si>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</si>
  <si>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</si>
  <si>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</si>
  <si>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</si>
  <si>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</si>
  <si>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</si>
  <si>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</si>
  <si>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</si>
  <si>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</si>
  <si>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</si>
  <si>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</si>
  <si>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</si>
  <si>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</si>
  <si>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</si>
  <si>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</si>
  <si>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</si>
  <si>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</si>
  <si>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</si>
  <si>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</si>
  <si>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</si>
  <si>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</si>
  <si>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</si>
  <si>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</si>
  <si>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</si>
  <si>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</si>
  <si>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</si>
  <si>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</si>
  <si>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</si>
  <si>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</si>
  <si>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</si>
  <si>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</si>
  <si>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</si>
  <si>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</si>
  <si>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</si>
  <si>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</si>
  <si>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</si>
  <si>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</si>
  <si>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</si>
  <si>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</si>
  <si>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</si>
  <si>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</si>
  <si>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</si>
  <si>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</si>
  <si>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</si>
  <si>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</si>
  <si>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</si>
  <si>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</si>
  <si>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</si>
  <si>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</si>
  <si>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</si>
  <si>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</si>
  <si>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</si>
  <si>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</si>
  <si>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</si>
  <si>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</si>
  <si>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</si>
  <si>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</si>
  <si>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</si>
  <si>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</si>
  <si>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</si>
  <si>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</si>
  <si>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</si>
  <si>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</si>
  <si>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</si>
  <si>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</si>
  <si>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</si>
  <si>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</si>
  <si>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</si>
  <si>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</si>
  <si>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</si>
  <si>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</si>
  <si>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</si>
  <si>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</si>
  <si>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</si>
  <si>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</si>
  <si>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</si>
  <si>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</si>
  <si>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</si>
  <si>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</si>
  <si>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</si>
  <si>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</si>
  <si>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</si>
  <si>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</si>
  <si>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</si>
  <si>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</si>
  <si>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</si>
  <si>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</si>
  <si>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</si>
  <si>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</si>
  <si>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</si>
  <si>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</si>
  <si>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</si>
  <si>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</si>
  <si>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</si>
  <si>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</si>
  <si>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</si>
  <si>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</si>
  <si>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</si>
  <si>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</si>
  <si>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</si>
  <si>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</si>
  <si>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</si>
  <si>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</si>
  <si>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</si>
  <si>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</si>
  <si>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</si>
  <si>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</si>
  <si>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</si>
  <si>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</si>
  <si>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</si>
  <si>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</si>
  <si>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</si>
  <si>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</si>
  <si>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</si>
  <si>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</si>
  <si>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</si>
  <si>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</si>
  <si>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</si>
  <si>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</si>
  <si>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</si>
  <si>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</si>
  <si>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</si>
  <si>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</si>
  <si>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</si>
  <si>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</si>
  <si>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</si>
  <si>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</si>
  <si>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</si>
  <si>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</si>
  <si>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</si>
  <si>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</si>
  <si>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</si>
  <si>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</si>
  <si>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</si>
  <si>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</si>
  <si>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</si>
  <si>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</si>
  <si>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</si>
  <si>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</si>
  <si>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</si>
  <si>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</si>
  <si>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</si>
  <si>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</si>
  <si>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</si>
  <si>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</si>
  <si>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</si>
  <si>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</si>
  <si>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</si>
  <si>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</si>
  <si>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</si>
  <si>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</si>
  <si>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</si>
  <si>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</si>
  <si>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</si>
  <si>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</si>
  <si>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</si>
  <si>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</si>
  <si>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</si>
  <si>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</si>
  <si>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</si>
  <si>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</si>
  <si>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</si>
  <si>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</si>
  <si>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</si>
  <si>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</si>
  <si>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</si>
  <si>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</si>
  <si>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</si>
  <si>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</si>
  <si>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</si>
  <si>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</si>
  <si>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</si>
  <si>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</si>
  <si>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</si>
  <si>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</si>
  <si>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</si>
  <si>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</si>
  <si>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</si>
  <si>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</si>
  <si>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</si>
  <si>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</si>
  <si>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</si>
  <si>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</si>
  <si>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</si>
  <si>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</si>
  <si>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</si>
  <si>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</si>
  <si>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</si>
  <si>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</si>
  <si>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</si>
  <si>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</si>
  <si>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</si>
  <si>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</si>
  <si>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</si>
  <si>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</si>
  <si>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</si>
  <si>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</si>
  <si>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</si>
  <si>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</si>
  <si>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</si>
  <si>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</si>
  <si>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</si>
  <si>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</si>
  <si>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</si>
  <si>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</si>
  <si>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</si>
  <si>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</si>
  <si>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</si>
  <si>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</si>
  <si>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</si>
  <si>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</si>
  <si>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</si>
  <si>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</si>
  <si>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</si>
  <si>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</si>
  <si>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</si>
  <si>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</si>
  <si>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</si>
  <si>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</si>
  <si>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</si>
  <si>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</si>
  <si>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</si>
  <si>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</si>
  <si>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</si>
  <si>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</si>
  <si>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</si>
  <si>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</si>
  <si>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</si>
  <si>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</si>
  <si>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</si>
  <si>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</si>
  <si>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</si>
  <si>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</si>
  <si>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</si>
  <si>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</si>
  <si>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</si>
  <si>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</si>
  <si>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</si>
  <si>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</si>
  <si>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</si>
  <si>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</si>
  <si>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</si>
  <si>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</si>
  <si>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</si>
  <si>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</si>
  <si>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</si>
  <si>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</si>
  <si>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</si>
  <si>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</si>
  <si>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</si>
  <si>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</si>
  <si>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</si>
  <si>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</si>
  <si>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</si>
  <si>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</si>
  <si>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</si>
  <si>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</si>
  <si>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</si>
  <si>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</si>
  <si>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</si>
  <si>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</si>
  <si>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</si>
  <si>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</si>
  <si>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</si>
  <si>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</si>
  <si>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</si>
  <si>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</si>
  <si>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</si>
  <si>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</si>
  <si>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</si>
  <si>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</si>
  <si>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</si>
  <si>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</si>
  <si>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</si>
  <si>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</si>
  <si>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</si>
  <si>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</si>
  <si>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</si>
  <si>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</si>
  <si>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</si>
  <si>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</si>
  <si>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</si>
  <si>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</si>
  <si>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</si>
  <si>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</si>
  <si>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</si>
  <si>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</si>
  <si>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</si>
  <si>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</si>
  <si>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</si>
  <si>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</si>
  <si>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</si>
  <si>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</si>
  <si>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</si>
  <si>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</si>
  <si>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</si>
  <si>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</si>
  <si>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</si>
  <si>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</si>
  <si>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</si>
  <si>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</si>
  <si>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</si>
  <si>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</si>
  <si>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</si>
  <si>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</si>
  <si>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</si>
  <si>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</si>
  <si>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</si>
  <si>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</si>
  <si>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</si>
  <si>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</si>
  <si>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</si>
  <si>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</si>
  <si>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</si>
  <si>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</si>
  <si>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</si>
  <si>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</si>
  <si>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</si>
  <si>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</si>
  <si>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</si>
  <si>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</si>
  <si>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</si>
  <si>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</si>
  <si>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</si>
  <si>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</si>
  <si>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</si>
  <si>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</si>
  <si>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</si>
  <si>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</si>
  <si>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</si>
  <si>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</si>
  <si>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</si>
  <si>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</si>
  <si>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</si>
  <si>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</si>
  <si>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</si>
  <si>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</si>
  <si>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</si>
  <si>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</si>
  <si>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</si>
  <si>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</si>
  <si>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</si>
  <si>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</si>
  <si>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</si>
  <si>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</si>
  <si>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</si>
  <si>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</si>
  <si>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</si>
  <si>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</si>
  <si>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</si>
  <si>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</si>
  <si>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</si>
  <si>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</si>
  <si>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</si>
  <si>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</si>
  <si>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</si>
  <si>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</si>
  <si>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</si>
  <si>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</si>
  <si>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</si>
  <si>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</si>
  <si>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</si>
  <si>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</si>
  <si>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</si>
  <si>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</si>
  <si>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</si>
  <si>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</si>
  <si>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</si>
  <si>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</si>
  <si>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</si>
  <si>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</si>
  <si>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</si>
  <si>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</si>
  <si>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</si>
  <si>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</si>
  <si>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</si>
  <si>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</si>
  <si>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</si>
  <si>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</si>
  <si>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</si>
  <si>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</si>
  <si>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</si>
  <si>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</si>
  <si>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</si>
  <si>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</si>
  <si>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</si>
  <si>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</si>
  <si>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</si>
  <si>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</si>
  <si>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</si>
  <si>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</si>
  <si>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</si>
  <si>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</si>
  <si>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</si>
  <si>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</si>
  <si>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</si>
  <si>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</si>
  <si>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</si>
  <si>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</si>
  <si>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</si>
  <si>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</si>
  <si>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</si>
  <si>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</si>
  <si>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</si>
  <si>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</si>
  <si>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</si>
  <si>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</si>
  <si>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</si>
  <si>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</si>
  <si>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</si>
  <si>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</si>
  <si>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</si>
  <si>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</si>
  <si>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</si>
  <si>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</si>
  <si>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</si>
  <si>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</si>
  <si>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</si>
  <si>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</si>
  <si>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</si>
  <si>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</si>
  <si>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</si>
  <si>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</si>
  <si>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</si>
  <si>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</si>
  <si>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</si>
  <si>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</si>
  <si>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</si>
  <si>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</si>
  <si>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</si>
  <si>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</si>
  <si>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</si>
  <si>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</si>
  <si>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</si>
  <si>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</si>
  <si>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</si>
  <si>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</si>
  <si>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</si>
  <si>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</si>
  <si>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</si>
  <si>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</si>
  <si>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</si>
  <si>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</si>
  <si>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</si>
  <si>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</si>
  <si>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</si>
  <si>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</si>
  <si>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</si>
  <si>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</si>
  <si>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</si>
  <si>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</si>
  <si>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</si>
  <si>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</si>
  <si>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</si>
  <si>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</si>
  <si>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</si>
  <si>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</si>
  <si>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</si>
  <si>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</si>
  <si>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</si>
  <si>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</si>
  <si>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</si>
  <si>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</si>
  <si>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</si>
  <si>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</si>
  <si>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</si>
  <si>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</si>
  <si>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</si>
  <si>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</si>
  <si>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</si>
  <si>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</si>
  <si>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</si>
  <si>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</si>
  <si>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</si>
  <si>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</si>
  <si>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</si>
  <si>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</si>
  <si>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</si>
  <si>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</si>
  <si>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</si>
  <si>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</si>
  <si>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</si>
  <si>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</si>
  <si>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</si>
  <si>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</si>
  <si>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</si>
  <si>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</si>
  <si>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</si>
  <si>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</si>
  <si>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</si>
  <si>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</si>
  <si>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</si>
  <si>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</si>
  <si>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</si>
  <si>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</si>
  <si>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</si>
  <si>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</si>
  <si>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</si>
  <si>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</si>
  <si>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</si>
  <si>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</si>
  <si>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</si>
  <si>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</si>
  <si>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</si>
  <si>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</si>
  <si>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</si>
  <si>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</si>
  <si>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</si>
  <si>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</si>
  <si>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</si>
  <si>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</si>
  <si>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</si>
  <si>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</si>
  <si>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</si>
  <si>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</si>
  <si>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</si>
  <si>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</si>
  <si>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</si>
  <si>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</si>
  <si>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</si>
  <si>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</si>
  <si>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</si>
  <si>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</si>
  <si>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</si>
  <si>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</si>
  <si>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</si>
  <si>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</si>
  <si>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</si>
  <si>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</si>
  <si>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</si>
  <si>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</si>
  <si>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</si>
  <si>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</si>
  <si>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</si>
  <si>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</si>
  <si>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</si>
  <si>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</si>
  <si>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</si>
  <si>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</si>
  <si>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</si>
  <si>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</si>
  <si>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</si>
  <si>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</si>
  <si>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</si>
  <si>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</si>
  <si>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</si>
  <si>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</si>
  <si>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</si>
  <si>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</si>
  <si>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</si>
  <si>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</si>
  <si>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</si>
  <si>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</si>
  <si>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</si>
  <si>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</si>
  <si>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</si>
  <si>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</si>
  <si>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</si>
  <si>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</si>
  <si>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</si>
  <si>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</si>
  <si>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</si>
  <si>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</si>
  <si>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</si>
  <si>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</si>
  <si>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</si>
  <si>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</si>
  <si>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</si>
  <si>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</si>
  <si>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</si>
  <si>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</si>
  <si>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</si>
  <si>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</si>
  <si>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</si>
  <si>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</si>
  <si>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</si>
  <si>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</si>
  <si>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</si>
  <si>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</si>
  <si>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</si>
  <si>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</si>
  <si>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</si>
  <si>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</si>
  <si>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</si>
  <si>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</si>
  <si>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</si>
  <si>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</si>
  <si>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</si>
  <si>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</si>
  <si>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</si>
  <si>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</si>
  <si>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</si>
  <si>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</si>
  <si>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</si>
  <si>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</si>
  <si>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</si>
  <si>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</si>
  <si>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</si>
  <si>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</si>
  <si>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</si>
  <si>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</si>
  <si>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</si>
  <si>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</si>
  <si>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</si>
  <si>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</si>
  <si>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</si>
  <si>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</si>
  <si>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</si>
  <si>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</si>
  <si>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</si>
  <si>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</si>
  <si>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</si>
  <si>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</si>
  <si>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</si>
  <si>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</si>
  <si>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</si>
  <si>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</si>
  <si>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</si>
  <si>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</si>
  <si>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</si>
  <si>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</si>
  <si>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</si>
  <si>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</si>
  <si>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</si>
  <si>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</si>
  <si>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</si>
  <si>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</si>
  <si>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</si>
  <si>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</si>
  <si>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</si>
  <si>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</si>
  <si>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</si>
  <si>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</si>
  <si>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</si>
  <si>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</si>
  <si>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</si>
  <si>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</si>
  <si>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</si>
  <si>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</si>
  <si>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</si>
  <si>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</si>
  <si>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</si>
  <si>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</si>
  <si>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</si>
  <si>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</si>
  <si>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</si>
  <si>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</si>
  <si>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</si>
  <si>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</si>
  <si>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</si>
  <si>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</si>
  <si>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</si>
  <si>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</si>
  <si>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</si>
  <si>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</si>
  <si>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</si>
  <si>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</si>
  <si>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</si>
  <si>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</si>
  <si>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</si>
  <si>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</si>
  <si>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</si>
  <si>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</si>
  <si>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</si>
  <si>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</si>
  <si>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</si>
  <si>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</si>
  <si>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</si>
  <si>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</si>
  <si>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</si>
  <si>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</si>
  <si>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</si>
  <si>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</si>
  <si>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</si>
  <si>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</si>
  <si>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</si>
  <si>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</si>
  <si>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</si>
  <si>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</si>
  <si>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</si>
  <si>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</si>
  <si>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</si>
  <si>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</si>
  <si>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</si>
  <si>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</si>
  <si>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</si>
  <si>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</si>
  <si>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</si>
  <si>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</si>
  <si>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</si>
  <si>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</si>
  <si>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</si>
  <si>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</si>
  <si>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</si>
  <si>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</si>
  <si>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</si>
  <si>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</si>
  <si>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</si>
  <si>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</si>
  <si>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</si>
  <si>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</si>
  <si>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</si>
  <si>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</si>
  <si>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</si>
  <si>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</si>
  <si>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</si>
  <si>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</si>
  <si>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</si>
  <si>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</si>
  <si>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</si>
  <si>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</si>
  <si>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</si>
  <si>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</si>
  <si>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</si>
  <si>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</si>
  <si>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</si>
  <si>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</si>
  <si>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</si>
  <si>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</si>
  <si>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</si>
  <si>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</si>
  <si>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</si>
  <si>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</si>
  <si>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</si>
  <si>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</si>
  <si>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</si>
  <si>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</si>
  <si>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</si>
  <si>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</si>
  <si>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</si>
  <si>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</si>
  <si>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</si>
  <si>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</si>
  <si>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</si>
  <si>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</si>
  <si>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</si>
  <si>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</si>
  <si>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</si>
  <si>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</si>
  <si>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</si>
  <si>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</si>
  <si>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</si>
  <si>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</si>
  <si>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</si>
  <si>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</si>
  <si>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</si>
  <si>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</si>
  <si>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</si>
  <si>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</si>
  <si>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</si>
  <si>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</si>
  <si>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</si>
  <si>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</si>
  <si>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</si>
  <si>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</si>
  <si>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</si>
  <si>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</si>
  <si>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</si>
  <si>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</si>
  <si>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</si>
  <si>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</si>
  <si>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</si>
  <si>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</si>
  <si>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</si>
  <si>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</si>
  <si>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</si>
  <si>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</si>
  <si>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</si>
  <si>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</si>
  <si>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</si>
  <si>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</si>
  <si>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</si>
  <si>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</si>
  <si>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</si>
  <si>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</si>
  <si>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</si>
  <si>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</si>
  <si>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</si>
  <si>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</si>
  <si>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</si>
  <si>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</si>
  <si>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</si>
  <si>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</si>
  <si>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</si>
  <si>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</si>
  <si>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</si>
  <si>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</si>
  <si>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</si>
  <si>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</si>
  <si>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</si>
  <si>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</si>
  <si>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</si>
  <si>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</si>
  <si>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</si>
  <si>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</si>
  <si>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</si>
  <si>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</si>
  <si>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</si>
  <si>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</si>
  <si>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</si>
  <si>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</si>
  <si>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</si>
  <si>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</si>
  <si>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</si>
  <si>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</si>
  <si>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</si>
  <si>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</si>
  <si>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</si>
  <si>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</si>
  <si>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</si>
  <si>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</si>
  <si>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</si>
  <si>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</si>
  <si>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</si>
  <si>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</si>
  <si>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</si>
  <si>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</si>
  <si>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</si>
  <si>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</si>
  <si>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</si>
  <si>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</si>
  <si>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</si>
  <si>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</si>
  <si>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</si>
  <si>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</si>
  <si>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</si>
  <si>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</si>
  <si>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</si>
  <si>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</si>
  <si>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</si>
  <si>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</si>
  <si>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</si>
  <si>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</si>
  <si>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</si>
  <si>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</si>
  <si>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</si>
  <si>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</si>
  <si>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</si>
  <si>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</si>
  <si>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</si>
  <si>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</si>
  <si>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</si>
  <si>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</si>
  <si>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</si>
  <si>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</si>
  <si>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</si>
  <si>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</si>
  <si>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</si>
  <si>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</si>
  <si>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</si>
  <si>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</si>
  <si>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</si>
  <si>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</si>
  <si>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</si>
  <si>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</si>
  <si>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</si>
  <si>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</si>
  <si>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</si>
  <si>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</si>
  <si>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</si>
  <si>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</si>
  <si>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</si>
  <si>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</si>
  <si>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</si>
  <si>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</si>
  <si>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</si>
  <si>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</si>
  <si>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</si>
  <si>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</si>
  <si>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</si>
  <si>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</si>
  <si>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</si>
  <si>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</si>
  <si>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</si>
  <si>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</si>
  <si>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</si>
  <si>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</si>
  <si>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</si>
  <si>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</si>
  <si>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</si>
  <si>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</si>
  <si>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</si>
  <si>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</si>
  <si>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</si>
  <si>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</si>
  <si>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</si>
  <si>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</si>
  <si>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</si>
  <si>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</si>
  <si>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</si>
  <si>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</si>
  <si>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</si>
  <si>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</si>
  <si>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</si>
  <si>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</si>
  <si>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</si>
  <si>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</si>
  <si>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</si>
  <si>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</si>
  <si>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</si>
  <si>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</si>
  <si>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</si>
  <si>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</si>
  <si>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</si>
  <si>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</si>
  <si>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</si>
  <si>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</si>
  <si>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</si>
  <si>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</si>
  <si>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</si>
  <si>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</si>
  <si>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</si>
  <si>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</si>
  <si>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</si>
  <si>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</si>
  <si>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</si>
  <si>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</si>
  <si>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</si>
  <si>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</si>
  <si>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</si>
  <si>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</si>
  <si>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</si>
  <si>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</si>
  <si>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</si>
  <si>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</si>
  <si>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</si>
  <si>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</si>
  <si>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</si>
  <si>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</si>
  <si>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</si>
  <si>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</si>
  <si>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</si>
  <si>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</si>
  <si>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</si>
  <si>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</si>
  <si>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</si>
  <si>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</si>
  <si>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</si>
  <si>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</si>
  <si>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</si>
  <si>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</si>
  <si>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</si>
  <si>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</si>
  <si>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</si>
  <si>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</si>
  <si>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</si>
  <si>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</si>
  <si>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</si>
  <si>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</si>
  <si>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</si>
  <si>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</si>
  <si>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</si>
  <si>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</si>
  <si>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</si>
  <si>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</si>
  <si>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</si>
  <si>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</si>
  <si>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</si>
  <si>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</si>
  <si>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</si>
  <si>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</si>
  <si>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</si>
  <si>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</si>
  <si>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</si>
  <si>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</si>
  <si>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</si>
  <si>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</si>
  <si>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</si>
  <si>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</si>
  <si>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</si>
  <si>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</si>
  <si>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</si>
  <si>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</si>
  <si>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</si>
  <si>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</si>
  <si>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</si>
  <si>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</si>
  <si>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</si>
  <si>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</si>
  <si>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</si>
  <si>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</si>
  <si>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</si>
  <si>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</si>
  <si>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</si>
  <si>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</si>
  <si>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</si>
  <si>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</si>
  <si>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</si>
  <si>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</si>
  <si>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</si>
  <si>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</si>
  <si>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</si>
  <si>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</si>
  <si>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</si>
  <si>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</si>
  <si>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</si>
  <si>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</si>
  <si>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PCM-20251101-00000987</t>
  </si>
  <si>
    <t>5G sector still down / EM team at site TS</t>
  </si>
  <si>
    <t>PCM-20251101-00000966</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</si>
  <si>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</si>
  <si>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</si>
  <si>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</si>
  <si>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</si>
  <si>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</si>
  <si>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</si>
  <si>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</si>
  <si>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</si>
  <si>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</si>
  <si>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</si>
  <si>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</si>
  <si>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</si>
  <si>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</si>
  <si>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</si>
  <si>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</si>
  <si>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</si>
  <si>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</si>
  <si>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</si>
  <si>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</si>
  <si>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</si>
  <si>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</si>
  <si>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</si>
  <si>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</si>
  <si>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</si>
  <si>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</si>
  <si>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</si>
  <si>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</si>
  <si>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</si>
  <si>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</si>
  <si>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</si>
  <si>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</si>
  <si>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</si>
  <si>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</si>
  <si>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</si>
  <si>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</si>
  <si>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</si>
  <si>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</si>
  <si>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</si>
  <si>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</si>
  <si>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</si>
  <si>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</si>
  <si>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</si>
  <si>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</si>
  <si>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</si>
  <si>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</si>
  <si>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</si>
  <si>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</si>
  <si>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</si>
  <si>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</si>
  <si>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</si>
  <si>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</si>
  <si>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</si>
  <si>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</si>
  <si>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</si>
  <si>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</si>
  <si>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</si>
  <si>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</si>
  <si>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</si>
  <si>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</si>
  <si>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</si>
  <si>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</si>
  <si>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</si>
  <si>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</si>
  <si>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</si>
  <si>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</si>
  <si>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</si>
  <si>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</si>
  <si>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</si>
  <si>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</si>
  <si>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</si>
  <si>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</si>
  <si>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</si>
  <si>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</si>
  <si>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</si>
  <si>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</si>
  <si>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</si>
  <si>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</si>
  <si>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</si>
  <si>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</si>
  <si>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</si>
  <si>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</si>
  <si>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</si>
  <si>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</si>
  <si>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</si>
  <si>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</si>
  <si>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PCM-20251101-00000875</t>
  </si>
  <si>
    <t>ETA 50 km</t>
  </si>
  <si>
    <t>PCM-20251101-00000981</t>
  </si>
  <si>
    <t>ETA 120 min</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</si>
  <si>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</si>
  <si>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</si>
  <si>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</si>
  <si>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</si>
  <si>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</si>
  <si>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</si>
  <si>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</si>
  <si>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</si>
  <si>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</si>
  <si>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</si>
  <si>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PCM-20251101-00000736</t>
  </si>
  <si>
    <t xml:space="preserve">EM team at site </t>
  </si>
  <si>
    <t>TT-20251031-00812 // NA</t>
  </si>
  <si>
    <t xml:space="preserve">ETA 40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</si>
</sst>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3" totalsRowShown="0" headerRowDxfId="174" dataDxfId="173" headerRowBorderDxfId="171" tableBorderDxfId="172" totalsRowBorderDxfId="170">
  <autoFilter ref="A1:L1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5" totalsRowShown="0" headerRowDxfId="157" dataDxfId="156" headerRowBorderDxfId="154" tableBorderDxfId="155" totalsRowBorderDxfId="153">
  <autoFilter ref="A1:CJ15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5" totalsRowShown="0" headerRowDxfId="48" dataDxfId="47" headerRowBorderDxfId="45" tableBorderDxfId="46" totalsRowBorderDxfId="44">
  <autoFilter ref="A1:L11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9" totalsRowShown="0" headerRowDxfId="31" dataDxfId="30" headerRowBorderDxfId="28" tableBorderDxfId="29">
  <autoFilter ref="A1:L38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5" totalsRowShown="0" headerRowDxfId="15" dataDxfId="14" headerRowBorderDxfId="12" tableBorderDxfId="13">
  <autoFilter ref="A1:L2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3"/>
  <sheetViews>
    <sheetView workbookViewId="0">
      <selection activeCell="K6" sqref="K6"/>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299.62968460647971</v>
      </c>
      <c r="H2" s="77">
        <v>45662.943402777775</v>
      </c>
      <c r="I2" s="60" t="str">
        <f>IFERROR(VLOOKUP(D2,DB!A:F,6,0),"")</f>
        <v>Generator-SG</v>
      </c>
      <c r="J2" s="60" t="str">
        <f>IFERROR(VLOOKUP(D2,DB!A:G,7,0),"")</f>
        <v>Dead</v>
      </c>
      <c r="K2" s="68" t="s">
        <v>39022</v>
      </c>
      <c r="L2" s="66" t="str">
        <f>IFERROR(VLOOKUP(D2,DB!A:I,9,0),"")</f>
        <v>Latis</v>
      </c>
    </row>
    <row r="3" spans="1:15" ht="15" customHeight="1">
      <c r="A3" s="63" t="s">
        <v>39023</v>
      </c>
      <c r="B3" s="60" t="str">
        <f>IFERROR(VLOOKUP(D3,DB!A:K,11,0),"")</f>
        <v>R1</v>
      </c>
      <c r="C3" s="60">
        <v>1</v>
      </c>
      <c r="D3" s="79" t="s">
        <v>19799</v>
      </c>
      <c r="E3" s="64" t="s">
        <v>39021</v>
      </c>
      <c r="F3" s="77">
        <v>45962.537060185183</v>
      </c>
      <c r="G3" s="67">
        <f ca="1">IFERROR(NOW()-F3,"")</f>
        <v>4.1050231484405231E-2</v>
      </c>
      <c r="H3" s="77">
        <v>45962.498356481483</v>
      </c>
      <c r="I3" s="60" t="str">
        <f>IFERROR(VLOOKUP(D3,DB!A:F,6,0),"")</f>
        <v>SCECO</v>
      </c>
      <c r="J3" s="60" t="str">
        <f>IFERROR(VLOOKUP(D3,DB!A:G,7,0),"")</f>
        <v>Vandalized</v>
      </c>
      <c r="K3" s="68" t="s">
        <v>39024</v>
      </c>
      <c r="L3" s="66" t="str">
        <f>IFERROR(VLOOKUP(D3,DB!A:I,9,0),"")</f>
        <v>Latis</v>
      </c>
      <c r="M3" s="65"/>
      <c r="N3" s="65"/>
      <c r="O3" s="65"/>
    </row>
    <row r="4" spans="1:15" ht="15" customHeight="1">
      <c r="A4" s="132" t="s">
        <v>39025</v>
      </c>
      <c r="B4" s="133" t="str">
        <f>IFERROR(VLOOKUP(D4,DB!A:K,11,0),"")</f>
        <v>R1</v>
      </c>
      <c r="C4" s="133">
        <v>1</v>
      </c>
      <c r="D4" s="133" t="s">
        <v>8386</v>
      </c>
      <c r="E4" s="134" t="s">
        <v>39021</v>
      </c>
      <c r="F4" s="77">
        <v>45962.550347222219</v>
      </c>
      <c r="G4" s="136">
        <f ca="1">IFERROR(NOW()-F4,"")</f>
        <v>2.7763194448198192E-2</v>
      </c>
      <c r="H4" s="135">
        <v>45962.54409722222</v>
      </c>
      <c r="I4" s="133" t="str">
        <f>IFERROR(VLOOKUP(D4,DB!A:F,6,0),"")</f>
        <v>SCECO</v>
      </c>
      <c r="J4" s="133" t="str">
        <f>IFERROR(VLOOKUP(D4,DB!A:G,7,0),"")</f>
        <v>Dead</v>
      </c>
      <c r="K4" s="137" t="s">
        <v>39026</v>
      </c>
      <c r="L4" s="138" t="str">
        <f>IFERROR(VLOOKUP(D4,DB!A:I,9,0),"")</f>
        <v>Latis</v>
      </c>
    </row>
    <row r="5" spans="1:15" ht="15" customHeight="1">
      <c r="A5" s="132"/>
      <c r="B5" s="133" t="str">
        <f>IFERROR(VLOOKUP(D5,DB!A:K,11,0),"")</f>
        <v/>
      </c>
      <c r="C5" s="133"/>
      <c r="D5" s="169"/>
      <c r="E5" s="134"/>
      <c r="F5" s="135"/>
      <c r="G5" s="136">
        <f ca="1">IFERROR(NOW()-F5,"")</f>
        <v>45962.578110416667</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45962.578110416667</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45962.578110416667</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45962.578110416667</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45962.578110416667</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45962.578110416667</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45962.578110416667</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45962.578110416667</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45962.578110416667</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45962.578110416667</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45962.578110416667</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45962.578110416667</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45962.578110416667</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45962.578110416667</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45962.578110416667</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45962.578110416667</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45962.578110416667</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45962.578110416667</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45962.578110416667</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45962.578110416667</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45962.578110416667</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45962.578110416667</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45962.578110416667</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45962.578110416667</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45962.578110416667</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45962.578110416667</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45962.578110416667</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45962.578110416667</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45962.578110416667</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45962.578110416667</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45962.578110416667</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45962.578110416667</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45962.578110416667</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45962.578110416667</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45962.578110416667</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45962.578110416667</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45962.578110416667</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45962.578110416667</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45962.578110416667</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45962.578110416667</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45962.578110416667</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45962.578110416667</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45962.578110416667</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45962.578110416667</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45962.578110416667</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45962.578110416667</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45962.578110416667</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45962.578110416667</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45962.578110416667</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45962.578110416667</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45962.578110416667</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45962.578110416667</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45962.578110416667</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45962.578110416667</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45962.578110416667</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45962.578110416667</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45962.578110416667</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45962.578110416667</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45962.578110416667</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45962.578110416667</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45962.578110416667</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45962.578110416667</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45962.578110416667</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45962.578110416667</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45962.578110416667</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45962.578110416667</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45962.578110416667</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45962.578110416667</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45962.578110416667</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45962.578110416667</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45962.578110416667</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45962.578110416667</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45962.578110416667</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45962.578110416667</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45962.578110416667</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45962.578110416667</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45962.578110416667</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45962.578110416667</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45962.578110416667</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45962.578110416667</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45962.578110416667</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45962.578110416667</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45962.578110416667</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45962.578110416667</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45962.578110416667</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45962.578110416667</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45962.578110416667</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45962.578110416667</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45962.578110416667</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45962.578110416667</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45962.578110416667</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45962.578110416667</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45962.578110416667</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45962.578110416667</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45962.578110416667</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45962.578110416667</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45962.578110416667</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45962.578110416667</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45962.578110416667</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45962.578110416667</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45962.578110416667</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45962.578110416667</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45962.578110416667</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45962.578110416667</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45962.578110416667</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45962.578110416667</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45962.578110416667</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45962.578110416667</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45962.578110416667</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45962.578110416667</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45962.578110416667</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45962.578110416667</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45962.578110416667</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45962.578110416667</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45962.578110416667</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45962.578110416667</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45962.578110416667</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45962.578110416667</v>
      </c>
      <c r="H122" s="135"/>
      <c r="I122" s="133" t="str">
        <f>IFERROR(VLOOKUP(D122,DB!A:F,6,0),"")</f>
        <v/>
      </c>
      <c r="J122" s="133" t="str">
        <f>IFERROR(VLOOKUP(D122,DB!A:G,7,0),"")</f>
        <v/>
      </c>
      <c r="K122" s="137"/>
      <c r="L122" s="138" t="str">
        <f>IFERROR(VLOOKUP(D122,DB!A:I,9,0),"")</f>
        <v/>
      </c>
    </row>
    <row r="123" spans="1:12" ht="15" customHeight="1">
      <c r="A123" s="144"/>
      <c r="B123" s="145" t="str">
        <f>IFERROR(VLOOKUP(D123,DB!A:K,11,0),"")</f>
        <v/>
      </c>
      <c r="C123" s="145"/>
      <c r="D123" s="145"/>
      <c r="E123" s="146"/>
      <c r="F123" s="147"/>
      <c r="G123" s="148">
        <f ca="1">IFERROR(NOW()-F123,"")</f>
        <v>45962.578110416667</v>
      </c>
      <c r="H123" s="147"/>
      <c r="I123" s="145" t="str">
        <f>IFERROR(VLOOKUP(D123,DB!A:F,6,0),"")</f>
        <v/>
      </c>
      <c r="J123" s="145" t="str">
        <f>IFERROR(VLOOKUP(D123,DB!A:G,7,0),"")</f>
        <v/>
      </c>
      <c r="K123" s="149"/>
      <c r="L123" s="150" t="str">
        <f>IFERROR(VLOOKUP(D123,DB!A:I,9,0),"")</f>
        <v/>
      </c>
    </row>
  </sheetData>
  <customSheetViews>
    <customSheetView guid="{F6042A99-DD27-4453-835D-0834D95730CC}" filter="1" showAutoFilter="1">
      <pageMargins left="0" right="0" top="0" bottom="0" header="0" footer="0"/>
      <autoFilter ref="B1:M1" xr:uid="{247075FE-2C77-4C09-BF4C-8F494A41BD83}"/>
    </customSheetView>
  </customSheetViews>
  <dataValidations count="2">
    <dataValidation allowBlank="1" showInputMessage="1" showErrorMessage="1" sqref="E1" xr:uid="{5DBA255D-CDD9-49FB-AD3C-AF70AB4EE696}"/>
    <dataValidation type="list" allowBlank="1" showInputMessage="1" showErrorMessage="1" sqref="E2:E1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5"/>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39027</v>
      </c>
      <c r="N1" s="89" t="s">
        <v>39028</v>
      </c>
      <c r="O1" s="89" t="s">
        <v>39029</v>
      </c>
      <c r="P1" s="89" t="s">
        <v>39030</v>
      </c>
      <c r="Q1" s="89" t="s">
        <v>39031</v>
      </c>
      <c r="R1" s="89" t="s">
        <v>39032</v>
      </c>
      <c r="S1" s="89" t="s">
        <v>39033</v>
      </c>
      <c r="T1" s="89" t="s">
        <v>39034</v>
      </c>
      <c r="U1" s="89" t="s">
        <v>39035</v>
      </c>
      <c r="V1" s="89" t="s">
        <v>39036</v>
      </c>
      <c r="W1" s="89" t="s">
        <v>39037</v>
      </c>
      <c r="X1" s="89" t="s">
        <v>39038</v>
      </c>
      <c r="Y1" s="89" t="s">
        <v>39039</v>
      </c>
      <c r="Z1" s="89" t="s">
        <v>39040</v>
      </c>
      <c r="AA1" s="89" t="s">
        <v>39041</v>
      </c>
      <c r="AB1" s="89" t="s">
        <v>39042</v>
      </c>
      <c r="AC1" s="89" t="s">
        <v>39043</v>
      </c>
      <c r="AD1" s="89" t="s">
        <v>39044</v>
      </c>
      <c r="AE1" s="89" t="s">
        <v>39045</v>
      </c>
      <c r="AF1" s="89" t="s">
        <v>39046</v>
      </c>
      <c r="AG1" s="89" t="s">
        <v>39047</v>
      </c>
      <c r="AH1" s="89" t="s">
        <v>39048</v>
      </c>
      <c r="AI1" s="89" t="s">
        <v>39049</v>
      </c>
      <c r="AJ1" s="89" t="s">
        <v>39050</v>
      </c>
      <c r="AK1" s="89" t="s">
        <v>39051</v>
      </c>
      <c r="AL1" s="89" t="s">
        <v>39052</v>
      </c>
      <c r="AM1" s="89" t="s">
        <v>39053</v>
      </c>
      <c r="AN1" s="89" t="s">
        <v>39054</v>
      </c>
      <c r="AO1" s="89" t="s">
        <v>39055</v>
      </c>
      <c r="AP1" s="89" t="s">
        <v>39056</v>
      </c>
      <c r="AQ1" s="89" t="s">
        <v>39057</v>
      </c>
      <c r="AR1" s="89" t="s">
        <v>39058</v>
      </c>
      <c r="AS1" s="89" t="s">
        <v>39059</v>
      </c>
      <c r="AT1" s="89" t="s">
        <v>39060</v>
      </c>
      <c r="AU1" s="89" t="s">
        <v>39061</v>
      </c>
      <c r="AV1" s="89" t="s">
        <v>39062</v>
      </c>
      <c r="AW1" s="89" t="s">
        <v>39063</v>
      </c>
      <c r="AX1" s="89" t="s">
        <v>39064</v>
      </c>
      <c r="AY1" s="89" t="s">
        <v>39065</v>
      </c>
      <c r="AZ1" s="89" t="s">
        <v>39066</v>
      </c>
      <c r="BA1" s="89" t="s">
        <v>39067</v>
      </c>
      <c r="BB1" s="89" t="s">
        <v>39068</v>
      </c>
      <c r="BC1" s="89" t="s">
        <v>39069</v>
      </c>
      <c r="BD1" s="89" t="s">
        <v>39070</v>
      </c>
      <c r="BE1" s="89" t="s">
        <v>39071</v>
      </c>
      <c r="BF1" s="89" t="s">
        <v>39072</v>
      </c>
      <c r="BG1" s="89" t="s">
        <v>39073</v>
      </c>
      <c r="BH1" s="89" t="s">
        <v>39074</v>
      </c>
      <c r="BI1" s="89" t="s">
        <v>39075</v>
      </c>
      <c r="BJ1" s="89" t="s">
        <v>39076</v>
      </c>
      <c r="BK1" s="89" t="s">
        <v>39077</v>
      </c>
      <c r="BL1" s="89" t="s">
        <v>39078</v>
      </c>
      <c r="BM1" s="89" t="s">
        <v>39079</v>
      </c>
      <c r="BN1" s="89" t="s">
        <v>39080</v>
      </c>
      <c r="BO1" s="89" t="s">
        <v>39081</v>
      </c>
      <c r="BP1" s="89" t="s">
        <v>39082</v>
      </c>
      <c r="BQ1" s="89" t="s">
        <v>39083</v>
      </c>
      <c r="BR1" s="89" t="s">
        <v>39084</v>
      </c>
      <c r="BS1" s="89" t="s">
        <v>39085</v>
      </c>
      <c r="BT1" s="89" t="s">
        <v>39086</v>
      </c>
      <c r="BU1" s="89" t="s">
        <v>39087</v>
      </c>
      <c r="BV1" s="89" t="s">
        <v>39088</v>
      </c>
      <c r="BW1" s="89" t="s">
        <v>39089</v>
      </c>
      <c r="BX1" s="89" t="s">
        <v>39090</v>
      </c>
      <c r="BY1" s="89" t="s">
        <v>39091</v>
      </c>
      <c r="BZ1" s="89" t="s">
        <v>39092</v>
      </c>
      <c r="CA1" s="89" t="s">
        <v>39093</v>
      </c>
      <c r="CB1" s="89" t="s">
        <v>39094</v>
      </c>
      <c r="CC1" s="89" t="s">
        <v>39095</v>
      </c>
      <c r="CD1" s="89" t="s">
        <v>39096</v>
      </c>
      <c r="CE1" s="89" t="s">
        <v>39097</v>
      </c>
      <c r="CF1" s="89" t="s">
        <v>39098</v>
      </c>
      <c r="CG1" s="89" t="s">
        <v>39099</v>
      </c>
      <c r="CH1" s="89" t="s">
        <v>39100</v>
      </c>
      <c r="CI1" s="89" t="s">
        <v>39101</v>
      </c>
      <c r="CJ1" s="89" t="s">
        <v>39102</v>
      </c>
    </row>
    <row r="2" spans="1:88" s="69" customFormat="1" ht="31.5" customHeight="1">
      <c r="A2" s="62" t="s">
        <v>39103</v>
      </c>
      <c r="B2" s="62" t="s">
        <v>27</v>
      </c>
      <c r="C2" s="62">
        <v>1</v>
      </c>
      <c r="D2" s="62" t="s">
        <v>19542</v>
      </c>
      <c r="E2" s="86" t="s">
        <v>39104</v>
      </c>
      <c r="F2" s="75">
        <v>45322.056979166664</v>
      </c>
      <c r="G2" s="76" t="s">
        <v>39105</v>
      </c>
      <c r="H2" s="88">
        <v>45322.050729166665</v>
      </c>
      <c r="I2" s="62" t="s">
        <v>88</v>
      </c>
      <c r="J2" s="62" t="s">
        <v>65</v>
      </c>
      <c r="K2" s="87" t="s">
        <v>39106</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39107</v>
      </c>
      <c r="B3" s="62" t="str">
        <f>IFERROR(VLOOKUP(D3,DB!A:K,11,0),"")</f>
        <v>R2</v>
      </c>
      <c r="C3" s="62">
        <v>1</v>
      </c>
      <c r="D3" s="62" t="s">
        <v>25643</v>
      </c>
      <c r="E3" s="86" t="s">
        <v>39021</v>
      </c>
      <c r="F3" s="75">
        <v>45824.999837962961</v>
      </c>
      <c r="G3" s="76">
        <f ca="1">IFERROR(NOW()-F3,"-")</f>
        <v>137.57827256944438</v>
      </c>
      <c r="H3" s="75">
        <v>45824.993587962963</v>
      </c>
      <c r="I3" s="62" t="str">
        <f>IFERROR(VLOOKUP(D3,DB!A:F,6,0),"")</f>
        <v>Generator-SG</v>
      </c>
      <c r="J3" s="62" t="str">
        <f>IFERROR(VLOOKUP(D3,DB!A:G,7,0),"")</f>
        <v>Good</v>
      </c>
      <c r="K3" s="87" t="s">
        <v>39108</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39109</v>
      </c>
      <c r="B4" s="18" t="str">
        <f>IFERROR(VLOOKUP(D4,DB!A:K,11,0),"")</f>
        <v>R2</v>
      </c>
      <c r="C4" s="18">
        <v>1</v>
      </c>
      <c r="D4" s="18" t="s">
        <v>27532</v>
      </c>
      <c r="E4" s="113" t="s">
        <v>39104</v>
      </c>
      <c r="F4" s="114">
        <v>45958.742083333331</v>
      </c>
      <c r="G4" s="115">
        <f ca="1">IFERROR(NOW()-F4,"-")</f>
        <v>3.8360270833363757</v>
      </c>
      <c r="H4" s="114">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39111</v>
      </c>
      <c r="B5" s="18" t="str">
        <f>IFERROR(VLOOKUP(D5,DB!A:K,11,0),"")</f>
        <v>R2</v>
      </c>
      <c r="C5" s="18">
        <v>1</v>
      </c>
      <c r="D5" s="18" t="s">
        <v>19205</v>
      </c>
      <c r="E5" s="113" t="s">
        <v>39021</v>
      </c>
      <c r="F5" s="114">
        <v>45962.50990740741</v>
      </c>
      <c r="G5" s="115">
        <f ca="1">IFERROR(NOW()-F5,"-")</f>
        <v>6.8203009257558733E-2</v>
      </c>
      <c r="H5" s="114">
        <v>45962.496770833335</v>
      </c>
      <c r="I5" s="18" t="str">
        <f>IFERROR(VLOOKUP(D5,DB!A:F,6,0),"")</f>
        <v>SCECO</v>
      </c>
      <c r="J5" s="18" t="str">
        <f>IFERROR(VLOOKUP(D5,DB!A:G,7,0),"")</f>
        <v>Dead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t="s">
        <v>39113</v>
      </c>
      <c r="B6" s="18" t="str">
        <f>IFERROR(VLOOKUP(D6,DB!A:K,11,0),"")</f>
        <v>R2</v>
      </c>
      <c r="C6" s="18">
        <v>2</v>
      </c>
      <c r="D6" s="18" t="s">
        <v>25963</v>
      </c>
      <c r="E6" s="113" t="s">
        <v>39021</v>
      </c>
      <c r="F6" s="114">
        <v>45962.556030092594</v>
      </c>
      <c r="G6" s="115">
        <f ca="1">IFERROR(NOW()-F6,"-")</f>
        <v>2.2080324073613156E-2</v>
      </c>
      <c r="H6" s="114">
        <v>45962.546435185184</v>
      </c>
      <c r="I6" s="18" t="str">
        <f>IFERROR(VLOOKUP(D6,DB!A:F,6,0),"")</f>
        <v>SCECO</v>
      </c>
      <c r="J6" s="18" t="str">
        <f>IFERROR(VLOOKUP(D6,DB!A:G,7,0),"")</f>
        <v>Dead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45962.578110416667</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45962.578110416667</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45962.578110416667</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45962.578110416667</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60"/>
      <c r="B11" s="161" t="str">
        <f>IFERROR(VLOOKUP(D11,DB!A:K,11,0),"")</f>
        <v/>
      </c>
      <c r="C11" s="161"/>
      <c r="D11" s="161"/>
      <c r="E11" s="162"/>
      <c r="F11" s="163"/>
      <c r="G11" s="164">
        <f ca="1">IFERROR(NOW()-F11,"-")</f>
        <v>45962.578110416667</v>
      </c>
      <c r="H11" s="163"/>
      <c r="I11" s="161" t="str">
        <f>IFERROR(VLOOKUP(D11,DB!A:F,6,0),"")</f>
        <v/>
      </c>
      <c r="J11" s="161" t="str">
        <f>IFERROR(VLOOKUP(D11,DB!A:G,7,0),"")</f>
        <v/>
      </c>
      <c r="K11" s="165"/>
      <c r="L11" s="161" t="str">
        <f>IFERROR(VLOOKUP(D11,DB!A:I,9,0),"")</f>
        <v/>
      </c>
      <c r="M11" s="161"/>
      <c r="N11" s="161"/>
      <c r="O11" s="161"/>
      <c r="P11" s="161"/>
      <c r="Q11" s="161"/>
      <c r="R11" s="161"/>
      <c r="S11" s="161"/>
      <c r="T11" s="161"/>
      <c r="U11" s="161"/>
      <c r="V11" s="161"/>
      <c r="W11" s="161"/>
      <c r="X11" s="161"/>
      <c r="Y11" s="161"/>
      <c r="Z11" s="161"/>
      <c r="AA11" s="161"/>
      <c r="AB11" s="161"/>
      <c r="AC11" s="161"/>
      <c r="AD11" s="161"/>
      <c r="AE11" s="161"/>
      <c r="AF11" s="161"/>
      <c r="AG11" s="161"/>
      <c r="AH11" s="161"/>
      <c r="AI11" s="161"/>
      <c r="AJ11" s="161"/>
      <c r="AK11" s="161"/>
      <c r="AL11" s="161"/>
      <c r="AM11" s="161"/>
      <c r="AN11" s="161"/>
      <c r="AO11" s="161"/>
      <c r="AP11" s="161"/>
      <c r="AQ11" s="161"/>
      <c r="AR11" s="161"/>
      <c r="AS11" s="161"/>
      <c r="AT11" s="161"/>
      <c r="AU11" s="161"/>
      <c r="AV11" s="161"/>
      <c r="AW11" s="161"/>
      <c r="AX11" s="161"/>
      <c r="AY11" s="161"/>
      <c r="AZ11" s="161"/>
      <c r="BA11" s="161"/>
      <c r="BB11" s="161"/>
      <c r="BC11" s="161"/>
      <c r="BD11" s="161"/>
      <c r="BE11" s="161"/>
      <c r="BF11" s="161"/>
      <c r="BG11" s="161"/>
      <c r="BH11" s="161"/>
      <c r="BI11" s="161"/>
      <c r="BJ11" s="161"/>
      <c r="BK11" s="161"/>
      <c r="BL11" s="161"/>
      <c r="BM11" s="161"/>
      <c r="BN11" s="161"/>
      <c r="BO11" s="161"/>
      <c r="BP11" s="161"/>
      <c r="BQ11" s="161"/>
      <c r="BR11" s="161"/>
      <c r="BS11" s="161"/>
      <c r="BT11" s="161"/>
      <c r="BU11" s="161"/>
      <c r="BV11" s="161"/>
      <c r="BW11" s="161"/>
      <c r="BX11" s="161"/>
      <c r="BY11" s="161"/>
      <c r="BZ11" s="161"/>
      <c r="CA11" s="161"/>
      <c r="CB11" s="161"/>
      <c r="CC11" s="161"/>
      <c r="CD11" s="161"/>
      <c r="CE11" s="161"/>
      <c r="CF11" s="161"/>
      <c r="CG11" s="161"/>
      <c r="CH11" s="161"/>
      <c r="CI11" s="161"/>
      <c r="CJ11" s="166"/>
    </row>
    <row r="12" spans="1:88" ht="31.5" customHeight="1">
      <c r="A12" s="112"/>
      <c r="B12" s="18" t="str">
        <f>IFERROR(VLOOKUP(D12,DB!A:K,11,0),"")</f>
        <v/>
      </c>
      <c r="C12" s="18"/>
      <c r="D12" s="18"/>
      <c r="E12" s="113"/>
      <c r="F12" s="114"/>
      <c r="G12" s="115">
        <f ca="1">IFERROR(NOW()-F12,"-")</f>
        <v>45962.578110416667</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45962.578110416667</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45962.578110416667</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45962.578110416667</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45962.578110416667</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45962.578110416667</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45962.578110416667</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45962.578110416667</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45962.578110416667</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45962.578110416667</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45962.578110416667</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45962.578110416667</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45962.578110416667</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45962.578110416667</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45962.578110416667</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45962.578110416667</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45962.578110416667</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45962.578110416667</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45962.578110416667</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45962.578110416667</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45962.578110416667</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45962.578110416667</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45962.578110416667</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45962.578110416667</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45962.578110416667</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45962.578110416667</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45962.578110416667</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45962.578110416667</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45962.578110416667</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45962.578110416667</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45962.578110416667</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45962.578110416667</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45962.578110416667</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45962.578110416667</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45962.578110416667</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45962.578110416667</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45962.578110416667</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45962.578110416667</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45962.578110416667</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45962.578110416667</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45962.578110416667</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45962.578110416667</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45962.578110416667</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45962.578110416667</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45962.578110416667</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45962.578110416667</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45962.578110416667</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45962.578110416667</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45962.578110416667</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45962.578110416667</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45962.578110416667</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45962.578110416667</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45962.578110416667</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45962.578110416667</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45962.578110416667</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45962.578110416667</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45962.578110416667</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45962.578110416667</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45962.578110416667</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45962.578110416667</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45962.578110416667</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45962.578110416667</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45962.578110416667</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45962.578110416667</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45962.578110416667</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45962.578110416667</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45962.578110416667</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45962.578110416667</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45962.578110416667</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45962.578110416667</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45962.578110416667</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45962.578110416667</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45962.578110416667</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45962.578110416667</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45962.578110416667</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45962.578110416667</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45962.578110416667</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45962.578110416667</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45962.578110416667</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45962.578110416667</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45962.578110416667</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45962.578110416667</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45962.578110416667</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45962.578110416667</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45962.578110416667</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45962.578110416667</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45962.578110416667</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45962.578110416667</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45962.578110416667</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45962.578110416667</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45962.578110416667</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45962.578110416667</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45962.578110416667</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45962.578110416667</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45962.578110416667</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45962.578110416667</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45962.578110416667</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45962.578110416667</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45962.578110416667</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45962.578110416667</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45962.578110416667</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45962.578110416667</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45962.578110416667</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45962.578110416667</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45962.578110416667</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45962.578110416667</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45962.578110416667</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45962.578110416667</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45962.578110416667</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45962.578110416667</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45962.578110416667</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45962.578110416667</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45962.578110416667</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45962.578110416667</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45962.578110416667</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45962.578110416667</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45962.578110416667</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45962.578110416667</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45962.578110416667</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45962.578110416667</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45962.578110416667</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45962.578110416667</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45962.578110416667</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45962.578110416667</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45962.578110416667</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45962.578110416667</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45962.578110416667</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45962.578110416667</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45962.578110416667</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45962.578110416667</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45962.578110416667</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45962.578110416667</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45962.578110416667</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45962.578110416667</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45962.578110416667</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45962.578110416667</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45962.578110416667</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45962.578110416667</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45962.578110416667</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45962.578110416667</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45962.578110416667</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45962.578110416667</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45962.578110416667</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60"/>
      <c r="B155" s="161" t="str">
        <f>IFERROR(VLOOKUP(D155,DB!A:K,11,0),"")</f>
        <v/>
      </c>
      <c r="C155" s="161"/>
      <c r="D155" s="161"/>
      <c r="E155" s="162"/>
      <c r="F155" s="163"/>
      <c r="G155" s="164">
        <f ca="1">IFERROR(NOW()-F155,"-")</f>
        <v>45962.578110416667</v>
      </c>
      <c r="H155" s="163"/>
      <c r="I155" s="161" t="str">
        <f>IFERROR(VLOOKUP(D155,DB!A:F,6,0),"")</f>
        <v/>
      </c>
      <c r="J155" s="161" t="str">
        <f>IFERROR(VLOOKUP(D155,DB!A:G,7,0),"")</f>
        <v/>
      </c>
      <c r="K155" s="165"/>
      <c r="L155" s="161" t="str">
        <f>IFERROR(VLOOKUP(D155,DB!A:I,9,0),"")</f>
        <v/>
      </c>
      <c r="M155" s="161"/>
      <c r="N155" s="161"/>
      <c r="O155" s="161"/>
      <c r="P155" s="161"/>
      <c r="Q155" s="161"/>
      <c r="R155" s="161"/>
      <c r="S155" s="161"/>
      <c r="T155" s="161"/>
      <c r="U155" s="161"/>
      <c r="V155" s="161"/>
      <c r="W155" s="161"/>
      <c r="X155" s="161"/>
      <c r="Y155" s="161"/>
      <c r="Z155" s="161"/>
      <c r="AA155" s="161"/>
      <c r="AB155" s="161"/>
      <c r="AC155" s="161"/>
      <c r="AD155" s="161"/>
      <c r="AE155" s="161"/>
      <c r="AF155" s="161"/>
      <c r="AG155" s="161"/>
      <c r="AH155" s="161"/>
      <c r="AI155" s="161"/>
      <c r="AJ155" s="161"/>
      <c r="AK155" s="161"/>
      <c r="AL155" s="161"/>
      <c r="AM155" s="161"/>
      <c r="AN155" s="161"/>
      <c r="AO155" s="161"/>
      <c r="AP155" s="161"/>
      <c r="AQ155" s="161"/>
      <c r="AR155" s="161"/>
      <c r="AS155" s="161"/>
      <c r="AT155" s="161"/>
      <c r="AU155" s="161"/>
      <c r="AV155" s="161"/>
      <c r="AW155" s="161"/>
      <c r="AX155" s="161"/>
      <c r="AY155" s="161"/>
      <c r="AZ155" s="161"/>
      <c r="BA155" s="161"/>
      <c r="BB155" s="161"/>
      <c r="BC155" s="161"/>
      <c r="BD155" s="161"/>
      <c r="BE155" s="161"/>
      <c r="BF155" s="161"/>
      <c r="BG155" s="161"/>
      <c r="BH155" s="161"/>
      <c r="BI155" s="161"/>
      <c r="BJ155" s="161"/>
      <c r="BK155" s="161"/>
      <c r="BL155" s="161"/>
      <c r="BM155" s="161"/>
      <c r="BN155" s="161"/>
      <c r="BO155" s="161"/>
      <c r="BP155" s="161"/>
      <c r="BQ155" s="161"/>
      <c r="BR155" s="161"/>
      <c r="BS155" s="161"/>
      <c r="BT155" s="161"/>
      <c r="BU155" s="161"/>
      <c r="BV155" s="161"/>
      <c r="BW155" s="161"/>
      <c r="BX155" s="161"/>
      <c r="BY155" s="161"/>
      <c r="BZ155" s="161"/>
      <c r="CA155" s="161"/>
      <c r="CB155" s="161"/>
      <c r="CC155" s="161"/>
      <c r="CD155" s="161"/>
      <c r="CE155" s="161"/>
      <c r="CF155" s="161"/>
      <c r="CG155" s="161"/>
      <c r="CH155" s="161"/>
      <c r="CI155" s="161"/>
      <c r="CJ155" s="166"/>
    </row>
  </sheetData>
  <dataValidations count="2">
    <dataValidation allowBlank="1" showInputMessage="1" showErrorMessage="1" sqref="E1" xr:uid="{4D935161-CDD3-4592-B877-3FB59C99E142}"/>
    <dataValidation type="list" allowBlank="1" showInputMessage="1" showErrorMessage="1" sqref="E3:E15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45962.578110532406</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45962.578110532406</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45962.578110532406</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45962.578110532406</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45962.578110532406</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45962.578110532406</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45962.578110532406</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45962.578110532406</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45962.578110532406</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45962.578110532406</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45962.578110532406</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45962.578110532406</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45962.578110532406</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45962.578110532406</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45962.578110532406</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45962.578110532406</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45962.578110532406</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45962.578110532406</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45962.578110532406</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45962.578110532406</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45962.578110532406</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45962.578110532406</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45962.578110532406</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45962.578110532406</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45962.578110532406</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45962.578110532406</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45962.578110532406</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45962.578110532406</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45962.578110532406</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45962.578110532406</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45962.578110532406</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45962.578110532406</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45962.578110532406</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45962.578110532406</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45962.578110532406</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45962.578110532406</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45962.578110532406</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45962.578110532406</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45962.578110532406</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45962.578110532406</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45962.578110532406</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45962.578110532406</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45962.578110532406</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45962.578110532406</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45962.578110532406</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45962.578110532406</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45962.578110532406</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45962.578110532406</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45962.578110532406</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45962.578110532406</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45962.578110532406</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45962.578110532406</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45962.578110532406</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45962.578110532406</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45962.578110532406</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45962.578110532406</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45962.578110532406</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45962.578110532406</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45962.578110532406</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45962.578110532406</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45962.578110532406</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45962.578110532406</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45962.578110532406</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45962.578110532406</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45962.578110532406</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45962.578110532406</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45962.578110532406</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45962.578110532406</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45962.578110532406</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45962.578110532406</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45962.578110532406</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45962.578110532406</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45962.578110532406</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45962.578110532406</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45962.578110532406</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45962.578110532406</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45962.578110532406</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45962.578110532406</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45962.578110532406</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45962.578110532406</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45962.578110532406</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45962.578110532406</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45962.578110532406</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45962.578110532406</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45962.578110532406</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45962.578110532406</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45962.578110532406</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45962.578110532406</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45962.578110532406</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45962.578110532406</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45962.578110532406</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45962.578110532406</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45962.578110532406</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45962.578110532406</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45962.578110532406</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45962.578110532406</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45962.578110532406</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45962.578110532406</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45962.578110532406</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45962.578110532406</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45962.578110532406</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45962.578110532406</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45962.578110532406</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45962.578110532406</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45962.578110532406</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45962.578110532406</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45962.578110532406</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45962.578110532406</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45962.578110532406</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45962.578110532406</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45962.578110532406</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45962.578110532406</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45962.578110532406</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45962.578110532406</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45962.578110532406</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45962.578110532406</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45962.578110532406</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45962.578110532406</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45962.578110532406</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45962.578110532406</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45962.578110532406</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45962.578110532406</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45962.578110532406</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45962.578110532406</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45962.578110532406</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45962.578110532406</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45962.578110532406</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45962.578110532406</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45962.578110532406</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45962.578110532406</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45962.578110532406</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45962.578110532406</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45962.578110532406</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45962.578110532406</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45962.578110532406</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45962.578110532406</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45962.578110532406</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45962.578110532406</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45962.578110532406</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45962.578110532406</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45962.578110532406</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45962.578110532406</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45962.578110532406</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45962.578110532406</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45962.578110532406</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45962.578110532406</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45962.578110532406</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45962.578110532406</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45962.578110532406</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45962.578110532406</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45962.578110532406</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45962.578110532406</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45962.578110532406</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45962.578110532406</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45962.578110532406</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45962.578110532406</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45962.578110532406</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45962.578110532406</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45962.578110532406</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45962.578110532406</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45962.578110532406</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45962.578110532406</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45962.578110532406</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45962.578110532406</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45962.578110532406</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45962.578110532406</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45962.578110532406</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45962.578110532406</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45962.578110532406</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45962.578110532406</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45962.578110532406</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45962.578110532406</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45962.578110532406</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45962.578110532406</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45962.578110532406</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45962.578110532406</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45962.578110532406</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45962.578110532406</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45962.578110532406</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45962.578110532406</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45962.578110532406</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45962.578110532406</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45962.578110532406</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45962.578110532406</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45962.578110532406</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45962.578110532406</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45962.578110532406</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45962.578110532406</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45962.578110532406</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45962.578110532406</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45962.578110532406</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45962.578110532406</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45962.578110532406</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45962.578110532406</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45962.578110532406</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45962.578110532406</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45962.578110532406</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45962.578110532406</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45962.578110532406</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45962.578110532406</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45962.578110532406</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45962.578110532406</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45962.578110532406</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45962.578110532406</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45962.578110532406</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45962.578110532406</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45962.578110532406</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45962.578110532406</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45962.578110532406</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45962.578110532406</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45962.578110532406</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45962.578110532406</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45962.578110532406</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45962.578110532406</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45962.578110532406</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45962.578110532406</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45962.578110532406</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45962.578110532406</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45962.578110532406</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45962.578110532406</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45962.578110532406</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45962.578110532406</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45962.578110532406</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45962.578110532406</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45962.578110532406</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45962.578110532406</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45962.578110532406</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45962.578110532406</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45962.578110532406</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45962.578110532406</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45962.578110532406</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45962.578110532406</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45962.578110532406</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45962.578110532406</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45962.578110532406</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45962.578110532406</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45962.578110532406</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45962.578110532406</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45962.578110532406</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45962.578110532406</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45962.578110532406</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45962.578110532406</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45962.578110532406</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45962.578110532406</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45962.578110532406</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45962.578110532406</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45962.578110532406</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45962.578110532406</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45962.578110532406</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45962.578110532406</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45962.578110532406</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45962.578110532406</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45962.578110532406</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45962.578110532406</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45962.578110532406</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45962.578110532406</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45962.578110532406</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45962.578110532406</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45962.578110532406</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45962.578110532406</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45962.578110532406</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45962.578110532406</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45962.578110532406</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45962.578110532406</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45962.578110532406</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45962.578110532406</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45962.578110532406</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45962.578110532406</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45962.578110532406</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45962.578110532406</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45962.578110532406</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45962.578110532406</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45962.578110532406</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45962.578110532406</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45962.578110532406</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45962.578110532406</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45962.578110532406</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45962.578110532406</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45962.578110532406</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45962.578110532406</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45962.578110532406</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45962.578110532406</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45962.578110532406</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45962.578110532406</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45962.578110532406</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45962.578110532406</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45962.578110532406</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45962.578110532406</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45962.578110532406</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45962.578110532406</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45962.578110532406</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45962.578110532406</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45962.578110532406</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45962.578110532406</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45962.578110532406</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45962.578110532406</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45962.578110532406</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45962.578110532406</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45962.578110532406</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45962.578110532406</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45962.578110532406</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45962.578110532406</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45962.578110532406</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45962.578110532406</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45962.578110532406</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45962.578110532406</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45962.578110532406</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45962.578110532406</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45962.578110532406</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45962.578110532406</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45962.578110532406</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45962.578110532406</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45962.578110532406</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45962.578110532406</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45962.578110532406</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45962.578110532406</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45962.578110532406</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45962.578110532406</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45962.578110532406</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45962.578110532406</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45962.578110532406</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45962.578110532406</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45962.578110532406</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45962.578110532406</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45962.578110532406</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45962.578110532406</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45962.578110532406</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45962.578110532406</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45962.578110532406</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45962.578110532406</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45962.578110532406</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45962.578110532406</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45962.578110532406</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45962.578110532406</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45962.578110532406</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45962.578110532406</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45962.578110532406</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45962.578110532406</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45962.578110532406</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45962.578110532406</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45962.578110532406</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45962.578110532406</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45962.578110532406</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45962.578110532406</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45962.578110532406</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45962.578110532406</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45962.578110532406</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45962.578110532406</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45962.578110532406</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45962.578110532406</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45962.578110532406</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45962.578110532406</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45962.578110532406</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45962.578110532406</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45962.578110532406</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45962.578110532406</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45962.578110532406</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45962.578110532406</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45962.578110532406</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45962.578110532406</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45962.578110532406</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45962.578110532406</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45962.578110532406</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45962.578110532406</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45962.578110532406</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45962.578110532406</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45962.578110532406</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45962.578110532406</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45962.578110532406</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45962.578110532406</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45962.578110532406</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45962.578110532406</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45962.578110532406</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45962.578110532406</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45962.578110532406</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45962.578110532406</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45962.578110532406</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45962.578110532406</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45962.578110532406</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45962.578110532406</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45962.578110532406</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45962.578110532406</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45962.578110532406</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45962.578110532406</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45962.578110532406</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45962.578110532406</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45962.578110532406</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45962.578110532406</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45962.578110532406</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45962.578110532406</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45962.578110532406</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45962.578110532406</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45962.578110532406</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45962.578110532406</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45962.578110532406</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45962.578110532406</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45962.578110532406</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45962.578110532406</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45962.578110532406</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45962.578110532406</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45962.578110532406</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45962.578110532406</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45962.578110532406</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45962.578110532406</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45962.578110532406</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45962.578110532406</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45962.578110532406</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45962.578110532406</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45962.578110532406</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45962.578110532406</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45962.578110532406</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45962.578110532406</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45962.578110532406</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45962.578110532406</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45962.578110532406</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45962.578110532406</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45962.578110532406</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45962.578110532406</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45962.578110532406</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45962.578110532406</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45962.578110532406</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45962.578110532406</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45962.578110532406</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45962.578110532406</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45962.578110532406</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45962.578110532406</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45962.578110532406</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45962.578110532406</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45962.578110532406</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45962.578110532406</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45962.578110532406</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45962.578110532406</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45962.578110532406</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45962.578110532406</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45962.578110532406</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45962.578110532406</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45962.578110532406</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45962.578110532406</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45962.578110532406</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45962.578110532406</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45962.578110532406</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45962.578110532406</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45962.578110532406</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45962.578110532406</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45962.578110532406</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45962.578110532406</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45962.578110532406</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45962.578110532406</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45962.578110532406</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45962.578110532406</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45962.578110532406</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45962.578110532406</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45962.578110532406</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45962.578110532406</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45962.578110532406</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45962.578110532406</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45962.578110532406</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45962.578110532406</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45962.578110532406</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45962.578110532406</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45962.578110532406</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45962.578110532406</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45962.578110532406</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45962.578110532406</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45962.578110532406</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45962.578110532406</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45962.578110532406</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45962.578110532406</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45962.578110532406</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45962.578110532406</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45962.578110532406</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45962.578110532406</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45962.578110532406</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45962.578110532406</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45962.578110532406</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45962.578110532406</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45962.578110532406</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45962.578110532406</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45962.578110532406</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45962.578110532406</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45962.578110532406</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45962.578110532406</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45962.578110532406</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45962.578110532406</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45962.578110532406</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45962.578110532406</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45962.578110532406</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45962.578110532406</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45962.578110532406</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45962.578110532406</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45962.578110532406</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45962.578110532406</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45962.578110532406</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45962.578110532406</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45962.578110532406</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45962.578110532406</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45962.578110532406</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45962.578110532406</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45962.578110532406</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45962.578110532406</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45962.578110532406</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45962.578110532406</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45962.578110532406</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45962.578110532406</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45962.578110532406</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45962.578110532406</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45962.578110532406</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45962.578110532406</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45962.578110532406</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45962.578110532406</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45962.578110532406</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45962.578110532406</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45962.578110532406</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45962.578110532406</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45962.578110532406</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45962.578110532406</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45962.578110532406</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45962.578110532406</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45962.578110532406</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45962.578110532406</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45962.578110532406</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45962.578110532406</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45962.578110532406</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45962.578110532406</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45962.578110532406</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45962.578110532406</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45962.578110532406</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45962.578110532406</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45962.578110532406</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45962.578110532406</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45962.578110532406</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45962.578110532406</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45962.578110532406</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45962.578110532406</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45962.578110532406</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45962.578110532406</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45962.578110532406</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45962.578110532406</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45962.578110532406</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45962.578110532406</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45962.578110532406</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45962.578110532406</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45962.578110532406</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45962.578110532406</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45962.578110532406</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45962.578110532406</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45962.578110532406</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45962.578110532406</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45962.578110532406</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45962.578110532406</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45962.578110532406</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45962.578110532406</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45962.578110532406</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45962.578110532406</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45962.578110532406</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45962.578110532406</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45962.578110532406</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45962.578110532406</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45962.578110532406</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45962.578110532406</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45962.578110532406</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45962.578110532406</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45962.578110532406</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45962.578110532406</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45962.578110532406</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45962.578110532406</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45962.578110532406</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45962.578110532406</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45962.578110532406</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45962.578110532406</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45962.578110532406</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45962.578110532406</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45962.578110532406</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45962.578110532406</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45962.578110532406</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45962.578110532406</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45962.578110532406</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45962.578110532406</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45962.578110532406</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45962.578110532406</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45962.578110532406</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45962.578110532406</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45962.578110532406</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45962.578110532406</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45962.578110532406</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45962.578110532406</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45962.578110532406</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45962.578110532406</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45962.578110532406</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45962.578110532406</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45962.578110532406</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45962.578110532406</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45962.578110532406</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45962.578110532406</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45962.578110532406</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45962.578110532406</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45962.578110532406</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45962.578110532406</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45962.578110532406</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45962.578110532406</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45962.578110532406</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45962.578110532406</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45962.578110532406</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45962.578110532406</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45962.578110532406</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45962.578110532406</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45962.578110532406</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45962.578110532406</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45962.578110532406</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45962.578110532406</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45962.578110532406</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45962.578110532406</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45962.578110532406</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45962.578110532406</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45962.578110532406</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45962.578110532406</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45962.578110532406</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45962.578110532406</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45962.578110532406</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45962.578110532406</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45962.578110532406</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45962.578110532406</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45962.578110532406</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45962.578110532406</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45962.578110532406</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45962.578110532406</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45962.578110532406</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45962.578110532406</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45962.578110532406</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45962.578110532406</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45962.578110532406</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45962.578110532406</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45962.578110532406</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45962.578110532406</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45962.578110532406</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45962.578110532406</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45962.578110532406</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45962.578110532406</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45962.578110532406</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45962.578110532406</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45962.578110532406</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45962.578110532406</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45962.578110532406</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45962.578110532406</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45962.578110532406</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45962.578110532406</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45962.578110532406</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45962.578110532406</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45962.578110532406</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45962.578110532406</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45962.578110532406</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45962.578110532406</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45962.578110532406</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45962.578110532406</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45962.578110532406</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45962.578110532406</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45962.578110532406</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45962.578110532406</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45962.578110532406</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45962.578110532406</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45962.578110532406</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45962.578110532406</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45962.578110532406</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45962.578110532406</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45962.578110532406</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45962.578110532406</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45962.578110532406</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45962.578110532406</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45962.578110532406</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45962.578110532406</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45962.578110532406</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45962.578110532406</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45962.578110532406</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45962.578110532406</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45962.578110532406</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45962.578110532406</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45962.578110532406</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45962.578110532406</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45962.578110532406</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45962.578110532406</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45962.578110532406</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45962.578110532406</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45962.578110532406</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45962.578110532406</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45962.578110532406</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45962.578110532406</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45962.578110532406</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45962.578110532406</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45962.578110532406</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45962.578110532406</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45962.578110532406</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45962.578110532406</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45962.578110532406</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45962.578110532406</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45962.578110532406</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45962.578110532406</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45962.578110532406</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45962.578110532406</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45962.578110532406</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45962.578110532406</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45962.578110532406</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45962.578110532406</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45962.578110532406</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45962.578110532406</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45962.578110532406</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45962.578110532406</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45962.578110532406</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45962.578110532406</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45962.578110532406</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45962.578110532406</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45962.578110532406</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45962.578110532406</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45962.578110532406</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45962.578110532406</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45962.578110532406</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45962.578110532406</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45962.578110532406</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45962.578110532406</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45962.578110532406</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45962.578110532406</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45962.578110532406</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45962.578110532406</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45962.578110532406</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45962.578110532406</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45962.578110532406</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45962.578110532406</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45962.578110532406</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45962.578110532406</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45962.578110532406</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45962.578110532406</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45962.578110532406</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45962.578110532406</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45962.578110532406</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45962.578110532406</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45962.578110532406</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45962.578110532406</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45962.578110532406</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45962.578110532406</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45962.578110532406</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45962.578110532406</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45962.578110532406</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45962.578110532406</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45962.578110532406</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45962.578110532406</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45962.578110532406</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45962.578110532406</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45962.578110532406</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45962.578110532406</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45962.578110532406</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45962.578110532406</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45962.578110532406</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45962.578110532406</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45962.578110532406</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45962.578110532406</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45962.578110532406</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45962.578110532406</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45962.578110532406</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45962.578110532406</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45962.578110532406</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45962.578110532406</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45962.578110532406</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45962.578110532406</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45962.578110532406</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45962.578110532406</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45962.578110532406</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45962.578110532406</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45962.578110532406</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45962.578110532406</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45962.578110532406</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45962.578110532406</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45962.578110532406</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45962.578110532406</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45962.578110532406</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45962.578110532406</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45962.578110532406</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45962.578110532406</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45962.578110532406</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45962.578110532406</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45962.578110532406</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45962.578110532406</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45962.578110532406</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45962.578110532406</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45962.578110532406</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45962.578110532406</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45962.578110532406</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45962.578110532406</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45962.578110532406</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45962.578110532406</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45962.578110532406</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45962.578110532406</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45962.578110532406</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45962.578110532406</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45962.578110532406</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45962.578110532406</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45962.578110532406</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45962.578110532406</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45962.578110532406</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45962.578110532406</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45962.578110532406</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45962.578110532406</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45962.578110532406</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45962.578110532406</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45962.578110532406</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45962.578110532406</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45962.578110532406</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45962.578110532406</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45962.578110532406</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45962.578110532406</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45962.578110532406</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45962.578110532406</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45962.578110532406</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45962.578110532406</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45962.578110532406</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45962.578110532406</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45962.578110532406</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45962.578110532406</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45962.578110532406</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45962.578110532406</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45962.578110532406</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45962.578110532406</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45962.578110532406</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45962.578110532406</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45962.578110532406</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45962.578110532406</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45962.578110532406</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45962.578110532406</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45962.578110532406</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45962.578110532406</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45962.578110532406</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45962.578110532406</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45962.578110532406</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45962.578110532406</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45962.578110532406</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45962.578110532406</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45962.578110532406</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45962.578110532406</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45962.578110532406</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45962.578110532406</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45962.578110532406</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45962.578110532406</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45962.578110532406</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45962.578110532406</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45962.578110532406</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45962.578110532406</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45962.578110532406</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45962.578110532406</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45962.578110532406</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45962.578110532406</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45962.578110532406</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45962.578110532406</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45962.578110532406</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45962.578110532406</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45962.578110532406</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45962.578110532406</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45962.578110532406</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45962.578110532406</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45962.578110532406</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45962.578110532406</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45962.578110532406</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45962.578110532406</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45962.578110532406</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45962.578110532406</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45962.578110532406</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45962.578110532406</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45962.578110532406</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45962.578110532406</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45962.578110532406</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45962.578110532406</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45962.578110532406</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45962.578110532406</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45962.578110532406</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45962.578110532406</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45962.578110532406</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45962.578110532406</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45962.578110532406</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45962.578110532406</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45962.578110532406</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45962.578110532406</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45962.578110532406</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45962.578110532406</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45962.578110532406</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45962.578110532406</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45962.578110532406</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45962.578110532406</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45962.578110532406</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45962.578110532406</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45962.578110532406</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45962.578110532406</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45962.578110532406</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45962.578110532406</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45962.578110532406</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45962.578110532406</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45962.578110532406</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45962.578110532406</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45962.578110532406</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45962.578110532406</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45962.578110532406</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45962.578110532406</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45962.578110532406</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45962.578110532406</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45962.578110532406</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45962.578110532406</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45962.578110532406</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45962.578110532406</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45962.578110532406</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45962.578110532406</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45962.578110532406</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45962.578110532406</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45962.578110532406</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45962.578110532406</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45962.578110532406</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45962.578110532406</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45962.578110532406</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45962.578110532406</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45962.578110532406</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45962.578110532406</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45962.578110532406</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45962.578110532406</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45962.578110532406</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45962.578110532406</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45962.578110532406</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45962.578110532406</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45962.578110532406</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45962.578110532406</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45962.578110532406</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45962.578110532406</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45962.578110532406</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45962.578110532406</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45962.578110532406</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45962.578110532406</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45962.578110532406</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45962.578110532406</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45962.578110532406</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45962.578110532406</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45962.578110532406</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45962.578110532406</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45962.578110532406</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45962.578110532406</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45962.578110532406</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45962.578110532406</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45962.578110532406</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45962.578110532406</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45962.578110532406</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45962.578110532406</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45962.578110532406</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45962.578110532406</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45962.578110532406</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45962.578110532406</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45962.578110532406</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45962.578110532406</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45962.578110532406</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45962.578110532406</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45962.578110532406</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45962.578110532406</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45962.578110532406</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45962.578110532406</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45962.578110532406</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45962.578110532406</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45962.578110532406</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45962.578110532406</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45962.578110532406</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45962.578110532406</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45962.578110532406</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45962.578110532406</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45962.578110532406</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45962.578110532406</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45962.578110532406</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45962.578110532406</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45962.578110532406</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45962.578110532406</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45962.578110532406</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45962.578110532406</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45962.578110532406</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45962.578110532406</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45962.578110532406</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45962.578110532406</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45962.578110532406</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45962.578110532406</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45962.578110532406</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45962.578110532406</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45962.578110532406</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45962.578110532406</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45962.578110532406</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45962.578110532406</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45962.578110532406</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45962.578110532406</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45962.578110532406</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45962.578110532406</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45962.578110532406</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45962.578110532406</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45962.578110532406</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45962.578110532406</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45962.578110532406</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45962.578110532406</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45962.578110532406</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45962.578110532406</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45962.578110532406</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45962.578110532406</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45962.578110532406</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45962.578110532406</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45962.578110532406</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45962.578110532406</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45962.578110532406</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45962.578110532406</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45962.578110532406</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45962.578110532406</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45962.578110532406</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45962.578110532406</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45962.578110532406</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45962.578110532406</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45962.578110532406</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45962.578110532406</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45962.578110532406</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45962.578110532406</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45962.578110532406</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45962.578110532406</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45962.578110532406</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45962.578110532406</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45962.578110532406</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45962.578110532406</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45962.578110532406</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45962.578110532406</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45962.578110532406</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45962.578110532406</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45962.578110532406</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45962.578110532406</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45962.578110532406</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45962.578110532406</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45962.578110532406</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45962.578110532406</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45962.578110532406</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45962.578110532406</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45962.578110532406</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45962.578110532406</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45962.578110532406</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45962.578110532406</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45962.578110532406</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45962.578110532406</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45962.578110532406</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45962.578110532406</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45962.578110532406</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45962.578110532406</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45962.578110532406</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45962.578110532406</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45962.578110532406</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45962.578110532406</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45962.578110532406</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45962.578110532406</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45962.578110532406</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45962.578110532406</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45962.578110532406</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45962.578110532406</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45962.578110532406</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45962.578110532406</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45962.578110532406</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45962.578110532406</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45962.578110532406</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45962.578110532406</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45962.578110532406</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45962.578110532406</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45962.578110532406</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45962.578110532406</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45962.578110532406</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45962.578110532406</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45962.578110532406</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45962.578110532406</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45962.578110532406</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45962.578110532406</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45962.578110532406</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45962.578110532406</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45962.578110532406</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45962.578110532406</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45962.578110532406</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45962.578110532406</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45962.578110532406</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45962.578110532406</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45962.578110532406</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45962.578110532406</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45962.578110532406</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45962.578110532406</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45962.578110532406</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45962.578110532406</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45962.578110532406</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45962.578110532406</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45962.578110532406</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45962.578110532406</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45962.578110532406</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45962.578110532406</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45962.578110532406</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45962.578110532406</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5"/>
  <sheetViews>
    <sheetView tabSelected="1"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39115</v>
      </c>
      <c r="B2" s="93" t="str">
        <f>IFERROR(VLOOKUP(D2,DB!A:K,11,0),"")</f>
        <v>R4</v>
      </c>
      <c r="C2" s="96">
        <v>1</v>
      </c>
      <c r="D2" s="93" t="s">
        <v>35092</v>
      </c>
      <c r="E2" s="97" t="s">
        <v>39021</v>
      </c>
      <c r="F2" s="98">
        <v>45703.480717592596</v>
      </c>
      <c r="G2" s="99">
        <f ca="1">IFERROR(NOW()-F2,"")</f>
        <v>259.09739282407099</v>
      </c>
      <c r="H2" s="98">
        <v>45703.474768518521</v>
      </c>
      <c r="I2" s="98" t="str">
        <f>IFERROR(VLOOKUP(D2,DB!A:F,6,0),"")</f>
        <v>SCECO</v>
      </c>
      <c r="J2" s="98" t="str">
        <f>IFERROR(VLOOKUP(D2,DB!A:G,7,0),"")</f>
        <v>Dead</v>
      </c>
      <c r="K2" s="100" t="s">
        <v>39116</v>
      </c>
      <c r="L2" s="93" t="str">
        <f>IFERROR(VLOOKUP(D2,DB!A:I,9,0),"")</f>
        <v>Latis</v>
      </c>
    </row>
    <row r="3" spans="1:16" ht="26.25" customHeight="1">
      <c r="A3" s="168" t="s">
        <v>39117</v>
      </c>
      <c r="B3" s="118" t="str">
        <f>IFERROR(VLOOKUP(D3,DB!A:K,11,0),"")</f>
        <v>R4</v>
      </c>
      <c r="C3" s="119">
        <v>1</v>
      </c>
      <c r="D3" s="93" t="s">
        <v>28974</v>
      </c>
      <c r="E3" s="97" t="s">
        <v>39021</v>
      </c>
      <c r="F3" s="122">
        <v>45960.96875</v>
      </c>
      <c r="G3" s="123">
        <f ca="1">IFERROR(NOW()-F3,"")</f>
        <v>1.6093605324058444</v>
      </c>
      <c r="H3" s="122">
        <v>45960.963101851848</v>
      </c>
      <c r="I3" s="118" t="str">
        <f>IFERROR(VLOOKUP(D3,DB!A:F,6,0),"")</f>
        <v>SCECO</v>
      </c>
      <c r="J3" s="118" t="str">
        <f>IFERROR(VLOOKUP(D3,DB!A:G,7,0),"")</f>
        <v>Weak</v>
      </c>
      <c r="K3" s="124" t="s">
        <v>39118</v>
      </c>
      <c r="L3" s="120" t="str">
        <f>IFERROR(VLOOKUP(D3,DB!A:I,9,0),"")</f>
        <v>Latis</v>
      </c>
    </row>
    <row r="4" spans="1:16" ht="15" customHeight="1">
      <c r="A4" s="118"/>
      <c r="B4" s="118" t="str">
        <f>IFERROR(VLOOKUP(D4,DB!A:K,11,0),"")</f>
        <v/>
      </c>
      <c r="C4" s="119"/>
      <c r="D4" s="120"/>
      <c r="E4" s="97"/>
      <c r="F4" s="122"/>
      <c r="G4" s="123">
        <f ca="1">IFERROR(NOW()-F4,"")</f>
        <v>45962.578110532406</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97"/>
      <c r="F5" s="122"/>
      <c r="G5" s="123">
        <f ca="1">IFERROR(NOW()-F5,"")</f>
        <v>45962.578110532406</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45962.578110532406</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45962.578110532406</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45962.578110532406</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45962.578110532406</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45962.578110532406</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45962.578110532406</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45962.578110532406</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45962.578110532406</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45962.578110532406</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45962.578110532406</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45962.578110532406</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45962.578110532406</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45962.578110532406</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45962.578110532406</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45962.578110532406</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45962.578110532406</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45962.578110532406</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45962.578110532406</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45962.578110532406</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45962.578110532406</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45962.578110532406</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45962.578110532406</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45962.578110532406</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45962.578110532406</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45962.578110532406</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45962.578110532406</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45962.578110532406</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45962.578110532406</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45962.578110532406</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45962.578110532406</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45962.578110532406</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45962.578110532406</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45962.578110532406</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45962.578110532406</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45962.578110532406</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45962.578110532406</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45962.578110532406</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45962.578110532406</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45962.578110532406</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45962.578110532406</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45962.578110532406</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45962.578110532406</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45962.578110532406</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45962.578110532406</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45962.578110532406</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45962.578110532406</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45962.578110532406</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45962.578110532406</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45962.578110532406</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45962.578110532406</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45962.578110532406</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45962.578110532406</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45962.578110532406</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45962.578110532406</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45962.578110532406</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45962.578110532406</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45962.578110532406</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45962.578110532406</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45962.578110532406</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45962.578110532406</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45962.578110532406</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45962.578110532406</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45962.578110532406</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45962.578110532406</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45962.578110532406</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45962.578110532406</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45962.578110532406</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45962.578110532406</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45962.578110532406</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45962.578110532406</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45962.578110532406</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45962.578110532406</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45962.578110532406</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45962.578110532406</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45962.578110532406</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45962.578110532406</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45962.578110532406</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45962.578110532406</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45962.578110532406</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45962.578110532406</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45962.578110532406</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45962.578110532406</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45962.578110532406</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45962.578110532406</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45962.578110532406</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45962.578110532406</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45962.578110532406</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45962.578110532406</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45962.578110532406</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45962.578110532406</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45962.578110532406</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45962.578110532406</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45962.578110532406</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45962.578110532406</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45962.578110532406</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45962.578110532406</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45962.578110532406</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45962.578110532406</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45962.578110532406</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45962.578110532406</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45962.578110532406</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45962.578110532406</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45962.578110532406</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45962.578110532406</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45962.578110532406</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45962.578110532406</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45962.578110532406</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45962.578110532406</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45962.578110532406</v>
      </c>
      <c r="H114" s="122"/>
      <c r="I114" s="118" t="str">
        <f>IFERROR(VLOOKUP(D114,DB!A:F,6,0),"")</f>
        <v/>
      </c>
      <c r="J114" s="118" t="str">
        <f>IFERROR(VLOOKUP(D114,DB!A:G,7,0),"")</f>
        <v/>
      </c>
      <c r="K114" s="124"/>
      <c r="L114" s="120" t="str">
        <f>IFERROR(VLOOKUP(D114,DB!A:I,9,0),"")</f>
        <v/>
      </c>
    </row>
    <row r="115" spans="1:12" ht="15" customHeight="1">
      <c r="A115" s="125"/>
      <c r="B115" s="125" t="str">
        <f>IFERROR(VLOOKUP(D115,DB!A:K,11,0),"")</f>
        <v/>
      </c>
      <c r="C115" s="126"/>
      <c r="D115" s="127"/>
      <c r="E115" s="128"/>
      <c r="F115" s="129"/>
      <c r="G115" s="130">
        <f ca="1">IFERROR(NOW()-F115,"")</f>
        <v>45962.578110532406</v>
      </c>
      <c r="H115" s="129"/>
      <c r="I115" s="125" t="str">
        <f>IFERROR(VLOOKUP(D115,DB!A:F,6,0),"")</f>
        <v/>
      </c>
      <c r="J115" s="125" t="str">
        <f>IFERROR(VLOOKUP(D115,DB!A:G,7,0),"")</f>
        <v/>
      </c>
      <c r="K115" s="131"/>
      <c r="L115" s="127" t="str">
        <f>IFERROR(VLOOKUP(D115,DB!A:I,9,0),"")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39119</v>
      </c>
      <c r="B2" s="37" t="str">
        <f>IFERROR(VLOOKUP(D2,DB!A:K,11,0),"")</f>
        <v>R5</v>
      </c>
      <c r="C2" s="37">
        <v>3</v>
      </c>
      <c r="D2" s="117" t="s">
        <v>36011</v>
      </c>
      <c r="E2" s="37" t="s">
        <v>39021</v>
      </c>
      <c r="F2" s="38">
        <v>45891.832060185188</v>
      </c>
      <c r="G2" s="143">
        <f ca="1">IFERROR(NOW()-F2,"")</f>
        <v>70.746050231478876</v>
      </c>
      <c r="H2" s="38">
        <v>45891.790393518517</v>
      </c>
      <c r="I2" s="37" t="str">
        <f>IFERROR(VLOOKUP(D2,DB!A:F,6,0),"")</f>
        <v>Generator-SG</v>
      </c>
      <c r="J2" s="37" t="str">
        <f>IFERROR(VLOOKUP(D2,DB!A:G,7,0),"")</f>
        <v>Vandalized</v>
      </c>
      <c r="K2" s="37" t="s">
        <v>39120</v>
      </c>
      <c r="L2" s="37" t="str">
        <f>IFERROR(VLOOKUP(D2,DB!A:I,9,0),"")</f>
        <v>Latis</v>
      </c>
      <c r="M2" s="116"/>
    </row>
    <row r="3" spans="1:13" ht="30.75">
      <c r="A3" s="37" t="s">
        <v>39121</v>
      </c>
      <c r="B3" s="37" t="str">
        <f>IFERROR(VLOOKUP(D3,DB!A:K,11,0),"")</f>
        <v>R5</v>
      </c>
      <c r="C3" s="37">
        <v>1</v>
      </c>
      <c r="D3" s="37" t="s">
        <v>33268</v>
      </c>
      <c r="E3" s="37" t="s">
        <v>39104</v>
      </c>
      <c r="F3" s="38">
        <v>45926.188877314817</v>
      </c>
      <c r="G3" s="143">
        <f t="shared" ref="G3" ca="1" si="0">IFERROR(NOW()-F3,"")</f>
        <v>36.38923310185055</v>
      </c>
      <c r="H3" s="38">
        <v>45926.158159722225</v>
      </c>
      <c r="I3" s="37" t="str">
        <f>IFERROR(VLOOKUP(D3,DB!A:F,6,0),"")</f>
        <v>SCECO</v>
      </c>
      <c r="J3" s="37" t="str">
        <f>IFERROR(VLOOKUP(D3,DB!A:G,7,0),"")</f>
        <v>Good</v>
      </c>
      <c r="K3" s="37" t="s">
        <v>39122</v>
      </c>
      <c r="L3" s="37" t="str">
        <f>IFERROR(VLOOKUP(D3,DB!A:I,9,0),"")</f>
        <v>Latis</v>
      </c>
      <c r="M3" s="116"/>
    </row>
    <row r="4" spans="1:13" ht="48" customHeight="1">
      <c r="A4" s="151" t="s">
        <v>39123</v>
      </c>
      <c r="B4" s="151" t="str">
        <f>IFERROR(VLOOKUP(D4,DB!A:K,11,0),"")</f>
        <v>R5</v>
      </c>
      <c r="C4" s="151">
        <v>1</v>
      </c>
      <c r="D4" s="151" t="s">
        <v>34758</v>
      </c>
      <c r="E4" s="151" t="s">
        <v>39104</v>
      </c>
      <c r="F4" s="152">
        <v>45948.661111111112</v>
      </c>
      <c r="G4" s="153">
        <f ca="1">IFERROR(NOW()-F4,"")</f>
        <v>13.916999305554782</v>
      </c>
      <c r="H4" s="152">
        <v>45948.661111111112</v>
      </c>
      <c r="I4" s="151" t="str">
        <f>IFERROR(VLOOKUP(D4,DB!A:F,6,0),"")</f>
        <v>SCECO</v>
      </c>
      <c r="J4" s="151" t="str">
        <f>IFERROR(VLOOKUP(D4,DB!A:G,7,0),"")</f>
        <v>Dead</v>
      </c>
      <c r="K4" s="151" t="s">
        <v>39124</v>
      </c>
      <c r="L4" s="151" t="str">
        <f>IFERROR(VLOOKUP(D4,DB!A:I,9,0),"")</f>
        <v>Latis</v>
      </c>
    </row>
    <row r="5" spans="1:13" ht="15">
      <c r="A5" s="151" t="s">
        <v>39125</v>
      </c>
      <c r="B5" s="151" t="str">
        <f>IFERROR(VLOOKUP(D5,DB!A:K,11,0),"")</f>
        <v>R5</v>
      </c>
      <c r="C5" s="151">
        <v>1</v>
      </c>
      <c r="D5" s="151" t="s">
        <v>35919</v>
      </c>
      <c r="E5" s="151" t="s">
        <v>39021</v>
      </c>
      <c r="F5" s="152">
        <v>45962.469004629631</v>
      </c>
      <c r="G5" s="153">
        <f ca="1">IFERROR(NOW()-F5,"")</f>
        <v>0.10910578703624196</v>
      </c>
      <c r="H5" s="152">
        <v>45962.463217592594</v>
      </c>
      <c r="I5" s="151" t="str">
        <f>IFERROR(VLOOKUP(D5,DB!A:F,6,0),"")</f>
        <v>Generator-SG</v>
      </c>
      <c r="J5" s="151" t="str">
        <f>IFERROR(VLOOKUP(D5,DB!A:G,7,0),"")</f>
        <v>Vandalized</v>
      </c>
      <c r="K5" s="151" t="s">
        <v>39126</v>
      </c>
      <c r="L5" s="151" t="str">
        <f>IFERROR(VLOOKUP(D5,DB!A:I,9,0),"")</f>
        <v>Latis</v>
      </c>
    </row>
    <row r="6" spans="1:13" ht="15">
      <c r="A6" s="151"/>
      <c r="B6" s="151" t="str">
        <f>IFERROR(VLOOKUP(D6,DB!A:K,11,0),"")</f>
        <v/>
      </c>
      <c r="C6" s="151"/>
      <c r="D6" s="151"/>
      <c r="E6" s="151"/>
      <c r="F6" s="152"/>
      <c r="G6" s="153">
        <f ca="1">IFERROR(NOW()-F6,"")</f>
        <v>45962.578110416667</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45962.578110416667</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45962.578110416667</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45962.578110416667</v>
      </c>
      <c r="H9" s="152"/>
      <c r="I9" s="151" t="str">
        <f>IFERROR(VLOOKUP(D9,DB!A:F,6,0),"")</f>
        <v/>
      </c>
      <c r="J9" s="151" t="str">
        <f>IFERROR(VLOOKUP(D9,DB!A:G,7,0),"")</f>
        <v/>
      </c>
      <c r="K9" s="151"/>
      <c r="L9" s="151" t="str">
        <f>IFERROR(VLOOKUP(D9,DB!A:I,9,0),"")</f>
        <v/>
      </c>
    </row>
    <row r="10" spans="1:13" ht="15">
      <c r="A10" s="151"/>
      <c r="B10" s="151" t="str">
        <f>IFERROR(VLOOKUP(D10,DB!A:K,11,0),"")</f>
        <v/>
      </c>
      <c r="C10" s="151"/>
      <c r="D10" s="169"/>
      <c r="E10" s="151"/>
      <c r="F10" s="152"/>
      <c r="G10" s="153">
        <f ca="1">IFERROR(NOW()-F10,"")</f>
        <v>45962.578110416667</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45962.578110416667</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45962.578110416667</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45962.578110416667</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45962.578110416667</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45962.578110416667</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45962.578110416667</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45962.578110416667</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45962.578110416667</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45962.578110416667</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45962.578110416667</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45962.578110416667</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45962.578110416667</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45962.578110416667</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45962.578110416667</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45962.578110416667</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45962.578110416667</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45962.578110416667</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45962.578110416667</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45962.578110416667</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45962.578110416667</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45962.578110416667</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45962.578110416667</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45962.578110416667</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45962.578110416667</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45962.578110416667</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45962.578110416667</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45962.578110416667</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45962.578110416667</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45962.578110416667</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45962.578110416667</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45962.578110416667</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45962.578110416667</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45962.578110416667</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45962.578110416667</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45962.578110416667</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45962.578110416667</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45962.578110416667</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45962.578110416667</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45962.578110416667</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45962.578110416667</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45962.578110416667</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45962.578110416667</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45962.578110416667</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45962.578110416667</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45962.578110416667</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45962.578110416667</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45962.578110416667</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45962.578110416667</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45962.578110416667</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45962.578110416667</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45962.578110416667</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45962.578110416667</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45962.578110416667</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45962.578110416667</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45962.578110416667</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45962.578110416667</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45962.578110416667</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45962.578110416667</v>
      </c>
      <c r="H68" s="152"/>
      <c r="I68" s="151" t="str">
        <f>IFERROR(VLOOKUP(D68,DB!A:F,6,0),"")</f>
        <v/>
      </c>
      <c r="J68" s="151" t="str">
        <f>IFERROR(VLOOKUP(D68,DB!A:G,7,0),"")</f>
        <v/>
      </c>
      <c r="K68" s="151"/>
      <c r="L68" s="151" t="str">
        <f>IFERROR(VLOOKUP(D68,DB!A:I,9,0),"")</f>
        <v/>
      </c>
    </row>
    <row r="69" spans="1:12" ht="15">
      <c r="A69" s="157"/>
      <c r="B69" s="157" t="str">
        <f>IFERROR(VLOOKUP(D69,DB!A:K,11,0),"")</f>
        <v/>
      </c>
      <c r="C69" s="157"/>
      <c r="D69" s="157"/>
      <c r="E69" s="157"/>
      <c r="F69" s="158"/>
      <c r="G69" s="159">
        <f ca="1">IFERROR(NOW()-F69,"")</f>
        <v>45962.578110416667</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45962.578110416667</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45962.578110416667</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45962.578110416667</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45962.578110416667</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45962.578110416667</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45962.578110416667</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45962.578110416667</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45962.578110416667</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45962.578110416667</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45962.578110416667</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45962.578110416667</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45962.578110416667</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45962.578110416667</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45962.578110416667</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45962.578110416667</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45962.578110416667</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45962.578110416667</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45962.578110416667</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45962.578110416667</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45962.578110416667</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45962.578110416667</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45962.578110416667</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45962.578110416667</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45962.578110416667</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45962.578110416667</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45962.578110416667</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45962.578110416667</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45962.578110416667</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45962.578110416667</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45962.578110416667</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45962.578110416667</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45962.578110416667</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45962.578110416667</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45962.578110416667</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45962.578110416667</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45962.578110416667</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45962.578110416667</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45962.578110416667</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45962.578110416667</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45962.578110416667</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45962.578110416667</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45962.578110416667</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45962.578110416667</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45962.578110416667</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45962.578110416667</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45962.578110416667</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45962.578110416667</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45962.578110416667</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45962.578110416667</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45962.578110416667</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45962.578110416667</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45962.578110416667</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45962.578110416667</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45962.578110416667</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45962.578110416667</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45962.578110416667</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45962.578110416667</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45962.578110416667</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45962.578110416667</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45962.578110416667</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45962.578110416667</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45962.578110416667</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45962.578110416667</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45962.578110416667</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45962.578110416667</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45962.578110416667</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45962.578110416667</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45962.578110416667</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45962.578110416667</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45962.578110416667</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45962.578110416667</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45962.578110416667</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45962.578110416667</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45962.578110416667</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45962.578110416667</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45962.578110416667</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45962.578110416667</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45962.578110416667</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45962.578110416667</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45962.578110416667</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45962.578110416667</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45962.578110416667</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45962.578110416667</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45962.578110416667</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45962.578110416667</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45962.578110416667</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45962.578110416667</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45962.578110416667</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45962.578110416667</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45962.578110416667</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45962.578110416667</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45962.578110416667</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45962.578110416667</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45962.578110416667</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45962.578110416667</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45962.578110416667</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45962.578110416667</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45962.578110416667</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45962.578110416667</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45962.578110416667</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45962.578110416667</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45962.578110416667</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45962.578110416667</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45962.578110416667</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45962.578110416667</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45962.578110416667</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45962.578110416667</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45962.578110416667</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45962.578110416667</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45962.578110416667</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45962.578110416667</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45962.578110416667</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45962.578110416667</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45962.578110416667</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45962.578110416667</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45962.578110416667</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45962.578110416667</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45962.578110416667</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45962.578110416667</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45962.578110416667</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45962.578110416667</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45962.578110416667</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45962.578110416667</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45962.578110416667</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45962.578110416667</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45962.578110416667</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45962.578110416667</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45962.578110416667</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45962.578110416667</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45962.578110416667</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45962.578110416667</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45962.578110416667</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45962.578110416667</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45962.578110416667</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45962.578110416667</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45962.578110416667</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45962.578110416667</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45962.578110416667</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45962.578110416667</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45962.578110416667</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45962.578110416667</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45962.578110416667</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45962.578110416667</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45962.578110416667</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45962.578110416667</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45962.578110416667</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45962.578110416667</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45962.578110416667</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45962.578110416667</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45962.578110416667</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45962.578110416667</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45962.578110416667</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45962.578110416667</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45962.578110416667</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45962.578110416667</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45962.578110416667</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45962.578110416667</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45962.578110416667</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45962.578110416667</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45962.578110416667</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45962.578110416667</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45962.578110416667</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45962.578110416667</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45962.578110416667</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45962.578110416667</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45962.578110416667</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45962.578110416667</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45962.578110416667</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45962.578110416667</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45962.578110416667</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45962.578110416667</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45962.578110416667</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45962.578110416667</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45962.578110416667</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45962.578110416667</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45962.578110416667</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45962.578110416667</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45962.578110416667</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45962.578110416667</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45962.578110416667</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45962.578110416667</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45962.578110416667</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45962.578110416667</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45962.578110416667</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45962.578110416667</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45962.578110416667</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45962.578110416667</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45962.578110416667</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45962.578110416667</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45962.578110416667</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45962.578110416667</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45962.578110416667</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45962.578110416667</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45962.578110416667</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45962.578110416667</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45962.578110416667</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45962.578110416667</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45962.578110416667</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45962.578110416667</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45962.578110416667</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45962.578110416667</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45962.578110416667</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45962.578110416667</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45962.578110416667</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45962.578110416667</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45962.578110416667</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45962.578110416667</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45962.578110416667</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45962.578110416667</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45962.578110416667</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45962.578110416667</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45962.578110416667</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45962.578110416667</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45962.578110416667</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45962.578110416667</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45962.578110416667</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45962.578110416667</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45962.578110416667</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45962.578110416667</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45962.578110416667</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45962.578110416667</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45962.578110416667</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45962.578110416667</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45962.578110416667</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45962.578110416667</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45962.578110416667</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45962.578110416667</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45962.578110416667</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45962.578110416667</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45962.578110416667</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45962.578110416667</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45962.578110416667</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45962.578110416667</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45962.578110416667</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45962.578110416667</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45962.578110416667</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45962.578110416667</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45962.578110416667</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45962.578110416667</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45962.578110416667</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45962.578110416667</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45962.578110416667</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45962.578110416667</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45962.578110416667</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45962.578110416667</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45962.578110416667</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45962.578110416667</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45962.578110416667</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45962.578110416667</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45962.578110416667</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45962.578110416667</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45962.578110416667</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45962.578110416667</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45962.578110416667</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45962.578110416667</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45962.578110416667</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45962.578110416667</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45962.578110416667</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45962.578110416667</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45962.578110416667</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45962.578110416667</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45962.578110416667</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45962.578110416667</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45962.578110416667</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45962.578110416667</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45962.578110416667</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45962.578110416667</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45962.578110416667</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45962.578110416667</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45962.578110416667</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45962.578110416667</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45962.578110416667</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45962.578110416667</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45962.578110416667</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45962.578110416667</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45962.578110416667</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45962.578110416667</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45962.578110416667</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45962.578110416667</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45962.578110416667</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45962.578110416667</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45962.578110416667</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45962.578110416667</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45962.578110416667</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45962.578110416667</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45962.578110416667</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45962.578110416667</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45962.578110416667</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45962.578110416667</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45962.578110416667</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45962.578110416667</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45962.578110416667</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45962.578110416667</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45962.578110416667</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45962.578110416667</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45962.578110416667</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45962.578110416667</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45962.578110416667</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45962.578110416667</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45962.578110416667</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45962.578110416667</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45962.578110416667</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45962.578110416667</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45962.578110416667</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45962.578110416667</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45962.578110416667</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45962.578110416667</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45962.578110416667</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45962.578110416667</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45962.578110416667</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45962.578110416667</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45962.578110416667</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45962.578110416667</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45962.578110416667</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45962.578110416667</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45962.578110416667</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45962.578110416667</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45962.578110416667</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45962.578110416667</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45962.578110416667</v>
      </c>
      <c r="H389" s="158"/>
      <c r="I389" s="157" t="str">
        <f>IFERROR(VLOOKUP(D389,DB!A:F,6,0),"")</f>
        <v/>
      </c>
      <c r="J389" s="157" t="str">
        <f>IFERROR(VLOOKUP(D389,DB!A:G,7,0),"")</f>
        <v/>
      </c>
      <c r="K389" s="157"/>
      <c r="L389" s="157" t="str">
        <f>IFERROR(VLOOKUP(D389,DB!A:I,9,0),"")</f>
        <v/>
      </c>
    </row>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9" ht="15"/>
    <row r="500" ht="15"/>
    <row r="502" ht="15"/>
    <row r="503" ht="15"/>
    <row r="504" ht="15"/>
    <row r="505" ht="15"/>
    <row r="507" ht="15"/>
    <row r="508" ht="15"/>
    <row r="515" ht="15"/>
    <row r="516" ht="15"/>
    <row r="517" ht="15"/>
    <row r="518" ht="15"/>
    <row r="519" ht="15"/>
    <row r="520" ht="15"/>
    <row r="523" ht="15"/>
    <row r="524" ht="15"/>
    <row r="525" ht="15"/>
    <row r="526" ht="15"/>
    <row r="527" ht="15"/>
    <row r="528" ht="15"/>
    <row r="529" ht="15"/>
    <row r="530" ht="15"/>
    <row r="531" ht="15"/>
    <row r="532" ht="15"/>
    <row r="533" ht="15"/>
    <row r="534"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0" ht="15"/>
    <row r="591" ht="15"/>
    <row r="628" ht="15"/>
    <row r="629" ht="15"/>
    <row r="630" ht="15"/>
    <row r="631" ht="15"/>
    <row r="632" ht="15"/>
    <row r="633" ht="15"/>
    <row r="634" ht="15"/>
    <row r="635" ht="15"/>
    <row r="636" ht="15"/>
    <row r="637"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8" ht="15"/>
    <row r="719" ht="15"/>
    <row r="720" ht="15"/>
    <row r="722" ht="15"/>
    <row r="723"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927" ht="15"/>
    <row r="928" ht="15"/>
    <row r="929" ht="15"/>
    <row r="930" ht="15"/>
    <row r="931" ht="15"/>
    <row r="932" ht="15"/>
    <row r="938" ht="15"/>
    <row r="939" ht="15"/>
    <row r="940" ht="15"/>
    <row r="941" ht="15"/>
    <row r="942" ht="15"/>
    <row r="943" ht="15"/>
    <row r="944"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5" ht="15"/>
    <row r="996" ht="15"/>
    <row r="1002" ht="15"/>
    <row r="1003" ht="15"/>
    <row r="1005" ht="15"/>
    <row r="1006" ht="15"/>
    <row r="1007" ht="15"/>
    <row r="1008" ht="15"/>
    <row r="1009" ht="15"/>
    <row r="1010" ht="15"/>
    <row r="1011"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4" ht="15"/>
    <row r="1085" ht="15"/>
    <row r="1086" ht="15"/>
    <row r="1087" ht="15"/>
    <row r="1088" ht="15"/>
    <row r="1089" ht="15"/>
    <row r="1090" ht="15"/>
    <row r="1091" ht="15"/>
    <row r="1092" ht="15"/>
    <row r="1093" ht="15"/>
    <row r="1094" ht="15"/>
    <row r="1095" ht="15"/>
    <row r="1096" ht="15"/>
    <row r="1097" ht="15"/>
    <row r="1099" ht="15"/>
    <row r="1100" ht="15"/>
    <row r="1101" ht="15"/>
    <row r="1102" ht="15"/>
    <row r="1103" ht="15"/>
    <row r="1104" ht="15"/>
    <row r="1105" ht="15"/>
    <row r="1106" ht="15"/>
    <row r="1107" ht="15"/>
    <row r="1108" ht="15"/>
    <row r="1109" ht="15"/>
    <row r="1110"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50" ht="15"/>
    <row r="1151" ht="15"/>
    <row r="1154" ht="15"/>
    <row r="1155" ht="15"/>
    <row r="1156" ht="15"/>
    <row r="1157" ht="15"/>
    <row r="1158" ht="15"/>
    <row r="1159" ht="15"/>
    <row r="1160" ht="15"/>
    <row r="1161" ht="15"/>
    <row r="1164" ht="15"/>
    <row r="1165" ht="15"/>
    <row r="1166" ht="15"/>
    <row r="1167" ht="15"/>
    <row r="1168" ht="15"/>
    <row r="1169" ht="15"/>
    <row r="1170" ht="15"/>
    <row r="1171" ht="15"/>
    <row r="1172" ht="15"/>
    <row r="1173" ht="15"/>
    <row r="1174" ht="15"/>
    <row r="1175" ht="15"/>
    <row r="1177" ht="15"/>
    <row r="1178" ht="15"/>
    <row r="1179" ht="15"/>
    <row r="1182" ht="15"/>
    <row r="1184" ht="15"/>
    <row r="1186" ht="15"/>
    <row r="1189" ht="15"/>
    <row r="1190" ht="15"/>
    <row r="1191" ht="15"/>
    <row r="1193" ht="15"/>
    <row r="1195" ht="15"/>
    <row r="1196" ht="15"/>
    <row r="1197" ht="15"/>
    <row r="1198" ht="15"/>
    <row r="1199" ht="15"/>
    <row r="1201" ht="15"/>
    <row r="1202" ht="15"/>
    <row r="1203" ht="15"/>
    <row r="1204" ht="15"/>
    <row r="1206" ht="15"/>
    <row r="1208" ht="15"/>
    <row r="1209" ht="15"/>
    <row r="1211" ht="15"/>
    <row r="1212" ht="15"/>
    <row r="1213" ht="15"/>
    <row r="1214" ht="15"/>
    <row r="1216" ht="15"/>
    <row r="1218" ht="15"/>
    <row r="1219" ht="15"/>
    <row r="1220" ht="15"/>
    <row r="1221" ht="15"/>
    <row r="1223" ht="15"/>
    <row r="1224" ht="15"/>
    <row r="1225" ht="15"/>
    <row r="1226" ht="15"/>
    <row r="1227" ht="15"/>
    <row r="1228" ht="15"/>
    <row r="1229" ht="15"/>
    <row r="1232" ht="15"/>
    <row r="1234" ht="15"/>
    <row r="1235" ht="15"/>
    <row r="1236" ht="15"/>
    <row r="1237" ht="15"/>
    <row r="1238" ht="15"/>
    <row r="1239" ht="15"/>
    <row r="1240" ht="15"/>
    <row r="1241" ht="15"/>
    <row r="1244" ht="15"/>
    <row r="1245" ht="15"/>
    <row r="1247" ht="15"/>
    <row r="1249" ht="15"/>
    <row r="1250" ht="15"/>
    <row r="1251" ht="15"/>
    <row r="1252" ht="15"/>
    <row r="1253" ht="15"/>
    <row r="1257" ht="15"/>
    <row r="1258" ht="15"/>
    <row r="1260" ht="15"/>
    <row r="1261" ht="15"/>
    <row r="1264" ht="15"/>
    <row r="1265" ht="15"/>
    <row r="1269" ht="15"/>
    <row r="1276" ht="15"/>
    <row r="1278" ht="15"/>
    <row r="1279" ht="15"/>
  </sheetData>
  <dataValidations count="2">
    <dataValidation allowBlank="1" showInputMessage="1" showErrorMessage="1" sqref="E1" xr:uid="{920C6338-E771-4DAE-8C89-92A9093EA4DE}"/>
    <dataValidation type="list" allowBlank="1" showInputMessage="1" showErrorMessage="1" sqref="E2:E38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39127</v>
      </c>
      <c r="B2" s="102" t="str">
        <f>IFERROR(VLOOKUP(D2,DB!A:K,11,0),"")</f>
        <v>R6</v>
      </c>
      <c r="C2" s="104">
        <v>1</v>
      </c>
      <c r="D2" s="102" t="s">
        <v>38539</v>
      </c>
      <c r="E2" s="105" t="s">
        <v>39021</v>
      </c>
      <c r="F2" s="106"/>
      <c r="G2" s="76">
        <f ca="1">IFERROR(NOW()-F2,"-")</f>
        <v>45962.578110416667</v>
      </c>
      <c r="H2" s="106">
        <v>45962.544999999998</v>
      </c>
      <c r="I2" s="102" t="str">
        <f>IFERROR(VLOOKUP(D2,DB!A:F,6,0),"")</f>
        <v>Generator-SG</v>
      </c>
      <c r="J2" s="101" t="str">
        <f>IFERROR(VLOOKUP(D2,DB!A:G,7,0),"")</f>
        <v>Vandalized</v>
      </c>
      <c r="K2" s="107" t="s">
        <v>39128</v>
      </c>
      <c r="L2" s="108" t="str">
        <f>IFERROR(VLOOKUP(D2,DB!A:I,9,0),"")</f>
        <v>Latis</v>
      </c>
    </row>
    <row r="3" spans="1:16383" ht="31.5" customHeight="1">
      <c r="A3" s="103"/>
      <c r="B3" s="102" t="str">
        <f>IFERROR(VLOOKUP(D3,DB!A:K,11,0),"")</f>
        <v/>
      </c>
      <c r="C3" s="104"/>
      <c r="D3" s="102"/>
      <c r="E3" s="105"/>
      <c r="F3" s="106"/>
      <c r="G3" s="76">
        <f ca="1">IFERROR(NOW()-F3,"-")</f>
        <v>45962.578110416667</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45962.578110416667</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45962.578110416667</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45962.578110416667</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45962.578110416667</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45962.578110416667</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45962.578110416667</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45962.578110416667</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45962.578110416667</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45962.578110416667</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45962.578110416667</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45962.578110416667</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45962.578110416667</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45962.578110416667</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45962.578110416667</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45962.578110416667</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45962.578110416667</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45962.578110416667</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45962.578110416667</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45962.578110416667</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45962.578110416667</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45962.578110416667</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45962.578110416667</v>
      </c>
      <c r="H25" s="106"/>
      <c r="I25" s="102" t="str">
        <f>IFERROR(VLOOKUP(D25,DB!A:F,6,0),"")</f>
        <v/>
      </c>
      <c r="J25" s="101" t="str">
        <f>IFERROR(VLOOKUP(D25,DB!A:G,7,0),"")</f>
        <v/>
      </c>
      <c r="K25" s="107"/>
      <c r="L25" s="108" t="str">
        <f>IFERROR(VLOOKUP(D25,DB!A:I,9,0),"")</f>
        <v/>
      </c>
    </row>
  </sheetData>
  <dataValidations count="2">
    <dataValidation allowBlank="1" showInputMessage="1" showErrorMessage="1" sqref="E1" xr:uid="{380493DB-286A-4683-AF55-C78F04945A49}"/>
    <dataValidation type="list" allowBlank="1" showInputMessage="1" showErrorMessage="1" sqref="E2:E2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2025-11-01T10:54:32Z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