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00" documentId="120_S{2AC9BD13-BADA-5192-A53E-5A8FF88502F6}" xr6:coauthVersionLast="47" xr6:coauthVersionMax="47" xr10:uidLastSave="{BC22D794-EBC0-4D3D-A81A-ED90F3B99FE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<sst xmlns="http://schemas.openxmlformats.org/spreadsheetml/2006/main" count="180294" uniqueCount="39131">
  <si>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</si>
  <si>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</si>
  <si>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</si>
  <si>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</si>
  <si>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</si>
  <si>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</si>
  <si>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</si>
  <si>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</si>
  <si>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</si>
  <si>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</si>
  <si>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</si>
  <si>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</si>
  <si>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</si>
  <si>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</si>
  <si>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</si>
  <si>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</si>
  <si>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</si>
  <si>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</si>
  <si>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</si>
  <si>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</si>
  <si>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</si>
  <si>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</si>
  <si>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</si>
  <si>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</si>
  <si>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</si>
  <si>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</si>
  <si>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</si>
  <si>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</si>
  <si>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</si>
  <si>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</si>
  <si>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</si>
  <si>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</si>
  <si>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</si>
  <si>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</si>
  <si>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</si>
  <si>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</si>
  <si>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</si>
  <si>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</si>
  <si>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</si>
  <si>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</si>
  <si>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</si>
  <si>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</si>
  <si>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</si>
  <si>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</si>
  <si>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</si>
  <si>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</si>
  <si>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</si>
  <si>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</si>
  <si>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</si>
  <si>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</si>
  <si>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</si>
  <si>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</si>
  <si>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</si>
  <si>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</si>
  <si>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</si>
  <si>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</si>
  <si>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</si>
  <si>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</si>
  <si>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</si>
  <si>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</si>
  <si>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</si>
  <si>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</si>
  <si>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</si>
  <si>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</si>
  <si>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</si>
  <si>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</si>
  <si>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</si>
  <si>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</si>
  <si>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</si>
  <si>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</si>
  <si>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</si>
  <si>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</si>
  <si>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</si>
  <si>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</si>
  <si>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</si>
  <si>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</si>
  <si>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</si>
  <si>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</si>
  <si>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</si>
  <si>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</si>
  <si>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</si>
  <si>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</si>
  <si>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</si>
  <si>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</si>
  <si>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</si>
  <si>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</si>
  <si>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</si>
  <si>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</si>
  <si>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</si>
  <si>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</si>
  <si>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</si>
  <si>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</si>
  <si>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</si>
  <si>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</si>
  <si>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</si>
  <si>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</si>
  <si>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</si>
  <si>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</si>
  <si>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</si>
  <si>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</si>
  <si>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</si>
  <si>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</si>
  <si>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</si>
  <si>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</si>
  <si>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</si>
  <si>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</si>
  <si>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</si>
  <si>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</si>
  <si>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</si>
  <si>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</si>
  <si>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</si>
  <si>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</si>
  <si>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</si>
  <si>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</si>
  <si>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</si>
  <si>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</si>
  <si>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</si>
  <si>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</si>
  <si>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</si>
  <si>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</si>
  <si>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</si>
  <si>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</si>
  <si>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</si>
  <si>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</si>
  <si>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</si>
  <si>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</si>
  <si>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</si>
  <si>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</si>
  <si>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</si>
  <si>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</si>
  <si>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</si>
  <si>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</si>
  <si>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</si>
  <si>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</si>
  <si>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</si>
  <si>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</si>
  <si>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</si>
  <si>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</si>
  <si>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</si>
  <si>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</si>
  <si>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</si>
  <si>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</si>
  <si>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</si>
  <si>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</si>
  <si>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</si>
  <si>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</si>
  <si>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</si>
  <si>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</si>
  <si>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</si>
  <si>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</si>
  <si>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</si>
  <si>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</si>
  <si>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</si>
  <si>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</si>
  <si>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</si>
  <si>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</si>
  <si>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</si>
  <si>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</si>
  <si>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</si>
  <si>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</si>
  <si>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</si>
  <si>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</si>
  <si>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</si>
  <si>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</si>
  <si>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</si>
  <si>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</si>
  <si>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</si>
  <si>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</si>
  <si>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</si>
  <si>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</si>
  <si>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</si>
  <si>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</si>
  <si>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</si>
  <si>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</si>
  <si>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</si>
  <si>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</si>
  <si>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</si>
  <si>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</si>
  <si>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</si>
  <si>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</si>
  <si>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</si>
  <si>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</si>
  <si>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</si>
  <si>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</si>
  <si>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</si>
  <si>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</si>
  <si>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</si>
  <si>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</si>
  <si>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</si>
  <si>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</si>
  <si>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</si>
  <si>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</si>
  <si>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</si>
  <si>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</si>
  <si>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</si>
  <si>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</si>
  <si>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</si>
  <si>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</si>
  <si>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</si>
  <si>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</si>
  <si>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</si>
  <si>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</si>
  <si>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</si>
  <si>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</si>
  <si>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</si>
  <si>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</si>
  <si>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</si>
  <si>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</si>
  <si>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</si>
  <si>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</si>
  <si>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</si>
  <si>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</si>
  <si>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</si>
  <si>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</si>
  <si>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</si>
  <si>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</si>
  <si>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</si>
  <si>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</si>
  <si>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</si>
  <si>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</si>
  <si>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</si>
  <si>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</si>
  <si>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</si>
  <si>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</si>
  <si>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</si>
  <si>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</si>
  <si>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</si>
  <si>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</si>
  <si>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</si>
  <si>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</si>
  <si>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</si>
  <si>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</si>
  <si>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</si>
  <si>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</si>
  <si>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</si>
  <si>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</si>
  <si>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</si>
  <si>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</si>
  <si>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</si>
  <si>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</si>
  <si>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</si>
  <si>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</si>
  <si>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</si>
  <si>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</si>
  <si>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</si>
  <si>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</si>
  <si>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</si>
  <si>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</si>
  <si>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</si>
  <si>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</si>
  <si>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</si>
  <si>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</si>
  <si>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</si>
  <si>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</si>
  <si>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</si>
  <si>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</si>
  <si>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</si>
  <si>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</si>
  <si>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</si>
  <si>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</si>
  <si>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</si>
  <si>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</si>
  <si>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</si>
  <si>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</si>
  <si>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</si>
  <si>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</si>
  <si>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</si>
  <si>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</si>
  <si>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</si>
  <si>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</si>
  <si>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</si>
  <si>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</si>
  <si>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</si>
  <si>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</si>
  <si>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</si>
  <si>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</si>
  <si>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</si>
  <si>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</si>
  <si>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</si>
  <si>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</si>
  <si>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</si>
  <si>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</si>
  <si>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</si>
  <si>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</si>
  <si>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</si>
  <si>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</si>
  <si>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</si>
  <si>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</si>
  <si>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</si>
  <si>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</si>
  <si>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</si>
  <si>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</si>
  <si>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</si>
  <si>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</si>
  <si>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</si>
  <si>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</si>
  <si>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</si>
  <si>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</si>
  <si>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</si>
  <si>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</si>
  <si>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</si>
  <si>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</si>
  <si>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</si>
  <si>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</si>
  <si>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</si>
  <si>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</si>
  <si>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</si>
  <si>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</si>
  <si>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</si>
  <si>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</si>
  <si>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</si>
  <si>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</si>
  <si>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</si>
  <si>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</si>
  <si>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</si>
  <si>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</si>
  <si>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</si>
  <si>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</si>
  <si>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</si>
  <si>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</si>
  <si>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</si>
  <si>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</si>
  <si>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</si>
  <si>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</si>
  <si>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</si>
  <si>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</si>
  <si>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</si>
  <si>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</si>
  <si>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</si>
  <si>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</si>
  <si>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</si>
  <si>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</si>
  <si>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</si>
  <si>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</si>
  <si>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</si>
  <si>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</si>
  <si>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</si>
  <si>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</si>
  <si>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</si>
  <si>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</si>
  <si>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</si>
  <si>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</si>
  <si>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</si>
  <si>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</si>
  <si>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</si>
  <si>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</si>
  <si>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</si>
  <si>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</si>
  <si>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</si>
  <si>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</si>
  <si>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</si>
  <si>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</si>
  <si>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</si>
  <si>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</si>
  <si>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</si>
  <si>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</si>
  <si>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</si>
  <si>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</si>
  <si>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</si>
  <si>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</si>
  <si>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</si>
  <si>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</si>
  <si>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</si>
  <si>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</si>
  <si>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</si>
  <si>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</si>
  <si>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</si>
  <si>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</si>
  <si>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</si>
  <si>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</si>
  <si>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</si>
  <si>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</si>
  <si>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</si>
  <si>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</si>
  <si>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</si>
  <si>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</si>
  <si>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</si>
  <si>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</si>
  <si>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</si>
  <si>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</si>
  <si>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</si>
  <si>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</si>
  <si>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</si>
  <si>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</si>
  <si>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</si>
  <si>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</si>
  <si>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</si>
  <si>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</si>
  <si>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</si>
  <si>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</si>
  <si>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</si>
  <si>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</si>
  <si>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</si>
  <si>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</si>
  <si>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</si>
  <si>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</si>
  <si>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</si>
  <si>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</si>
  <si>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</si>
  <si>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</si>
  <si>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</si>
  <si>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</si>
  <si>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</si>
  <si>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</si>
  <si>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</si>
  <si>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</si>
  <si>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</si>
  <si>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</si>
  <si>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</si>
  <si>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</si>
  <si>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</si>
  <si>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</si>
  <si>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</si>
  <si>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</si>
  <si>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</si>
  <si>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</si>
  <si>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</si>
  <si>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</si>
  <si>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</si>
  <si>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</si>
  <si>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</si>
  <si>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</si>
  <si>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</si>
  <si>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</si>
  <si>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</si>
  <si>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</si>
  <si>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</si>
  <si>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</si>
  <si>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</si>
  <si>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</si>
  <si>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</si>
  <si>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</si>
  <si>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</si>
  <si>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</si>
  <si>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</si>
  <si>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</si>
  <si>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</si>
  <si>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</si>
  <si>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</si>
  <si>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</si>
  <si>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</si>
  <si>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</si>
  <si>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</si>
  <si>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</si>
  <si>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</si>
  <si>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</si>
  <si>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</si>
  <si>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</si>
  <si>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</si>
  <si>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</si>
  <si>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</si>
  <si>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</si>
  <si>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</si>
  <si>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</si>
  <si>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</si>
  <si>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</si>
  <si>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</si>
  <si>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</si>
  <si>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</si>
  <si>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</si>
  <si>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</si>
  <si>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</si>
  <si>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</si>
  <si>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</si>
  <si>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</si>
  <si>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</si>
  <si>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</si>
  <si>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</si>
  <si>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</si>
  <si>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</si>
  <si>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</si>
  <si>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</si>
  <si>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</si>
  <si>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</si>
  <si>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</si>
  <si>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</si>
  <si>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</si>
  <si>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</si>
  <si>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</si>
  <si>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</si>
  <si>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</si>
  <si>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</si>
  <si>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</si>
  <si>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</si>
  <si>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</si>
  <si>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</si>
  <si>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</si>
  <si>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</si>
  <si>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</si>
  <si>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</si>
  <si>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</si>
  <si>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</si>
  <si>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</si>
  <si>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</si>
  <si>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</si>
  <si>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</si>
  <si>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</si>
  <si>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</si>
  <si>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</si>
  <si>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</si>
  <si>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</si>
  <si>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</si>
  <si>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</si>
  <si>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</si>
  <si>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</si>
  <si>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</si>
  <si>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</si>
  <si>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</si>
  <si>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</si>
  <si>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</si>
  <si>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</si>
  <si>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</si>
  <si>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</si>
  <si>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</si>
  <si>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</si>
  <si>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</si>
  <si>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</si>
  <si>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</si>
  <si>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</si>
  <si>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</si>
  <si>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</si>
  <si>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</si>
  <si>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</si>
  <si>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</si>
  <si>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</si>
  <si>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</si>
  <si>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</si>
  <si>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</si>
  <si>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</si>
  <si>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</si>
  <si>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</si>
  <si>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</si>
  <si>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</si>
  <si>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</si>
  <si>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</si>
  <si>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</si>
  <si>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</si>
  <si>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</si>
  <si>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</si>
  <si>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</si>
  <si>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</si>
  <si>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</si>
  <si>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</si>
  <si>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</si>
  <si>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</si>
  <si>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</si>
  <si>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</si>
  <si>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</si>
  <si>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</si>
  <si>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</si>
  <si>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</si>
  <si>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</si>
  <si>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</si>
  <si>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</si>
  <si>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</si>
  <si>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</si>
  <si>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</si>
  <si>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</si>
  <si>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</si>
  <si>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</si>
  <si>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</si>
  <si>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</si>
  <si>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</si>
  <si>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</si>
  <si>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</si>
  <si>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</si>
  <si>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</si>
  <si>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</si>
  <si>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</si>
  <si>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</si>
  <si>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</si>
  <si>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</si>
  <si>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</si>
  <si>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</si>
  <si>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</si>
  <si>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</si>
  <si>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</si>
  <si>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</si>
  <si>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</si>
  <si>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</si>
  <si>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</si>
  <si>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</si>
  <si>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</si>
  <si>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</si>
  <si>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</si>
  <si>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</si>
  <si>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</si>
  <si>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</si>
  <si>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</si>
  <si>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</si>
  <si>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</si>
  <si>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</si>
  <si>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</si>
  <si>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</si>
  <si>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</si>
  <si>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</si>
  <si>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</si>
  <si>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</si>
  <si>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</si>
  <si>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</si>
  <si>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</si>
  <si>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</si>
  <si>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</si>
  <si>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</si>
  <si>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</si>
  <si>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</si>
  <si>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</si>
  <si>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</si>
  <si>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</si>
  <si>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</si>
  <si>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</si>
  <si>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</si>
  <si>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</si>
  <si>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</si>
  <si>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</si>
  <si>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</si>
  <si>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</si>
  <si>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</si>
  <si>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</si>
  <si>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</si>
  <si>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</si>
  <si>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</si>
  <si>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</si>
  <si>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</si>
  <si>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</si>
  <si>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</si>
  <si>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</si>
  <si>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</si>
  <si>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</si>
  <si>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</si>
  <si>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</si>
  <si>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</si>
  <si>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</si>
  <si>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</si>
  <si>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</si>
  <si>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</si>
  <si>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</si>
  <si>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</si>
  <si>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</si>
  <si>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</si>
  <si>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</si>
  <si>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</si>
  <si>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</si>
  <si>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</si>
  <si>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</si>
  <si>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</si>
  <si>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</si>
  <si>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</si>
  <si>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</si>
  <si>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</si>
  <si>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</si>
  <si>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</si>
  <si>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</si>
  <si>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</si>
  <si>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</si>
  <si>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</si>
  <si>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</si>
  <si>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</si>
  <si>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</si>
  <si>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</si>
  <si>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</si>
  <si>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</si>
  <si>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</si>
  <si>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</si>
  <si>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</si>
  <si>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</si>
  <si>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</si>
  <si>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</si>
  <si>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</si>
  <si>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</si>
  <si>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</si>
  <si>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</si>
  <si>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</si>
  <si>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</si>
  <si>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</si>
  <si>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</si>
  <si>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</si>
  <si>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</si>
  <si>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</si>
  <si>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</si>
  <si>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</si>
  <si>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</si>
  <si>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</si>
  <si>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</si>
  <si>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</si>
  <si>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</si>
  <si>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</si>
  <si>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</si>
  <si>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</si>
  <si>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</si>
  <si>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</si>
  <si>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</si>
  <si>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</si>
  <si>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</si>
  <si>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</si>
  <si>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</si>
  <si>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</si>
  <si>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</si>
  <si>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</si>
  <si>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</si>
  <si>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</si>
  <si>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</si>
  <si>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</si>
  <si>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</si>
  <si>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</si>
  <si>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</si>
  <si>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</si>
  <si>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</si>
  <si>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</si>
  <si>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</si>
  <si>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</si>
  <si>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</si>
  <si>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</si>
  <si>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</si>
  <si>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</si>
  <si>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</si>
  <si>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</si>
  <si>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</si>
  <si>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</si>
  <si>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</si>
  <si>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</si>
  <si>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</si>
  <si>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</si>
  <si>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</si>
  <si>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</si>
  <si>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</si>
  <si>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</si>
  <si>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</si>
  <si>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</si>
  <si>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</si>
  <si>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</si>
  <si>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</si>
  <si>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</si>
  <si>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</si>
  <si>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</si>
  <si>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</si>
  <si>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</si>
  <si>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</si>
  <si>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</si>
  <si>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</si>
  <si>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</si>
  <si>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</si>
  <si>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</si>
  <si>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</si>
  <si>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</si>
  <si>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</si>
  <si>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</si>
  <si>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</si>
  <si>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</si>
  <si>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</si>
  <si>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</si>
  <si>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</si>
  <si>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</si>
  <si>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</si>
  <si>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</si>
  <si>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</si>
  <si>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</si>
  <si>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</si>
  <si>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</si>
  <si>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</si>
  <si>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</si>
  <si>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</si>
  <si>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</si>
  <si>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</si>
  <si>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</si>
  <si>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</si>
  <si>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</si>
  <si>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</si>
  <si>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</si>
  <si>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</si>
  <si>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</si>
  <si>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</si>
  <si>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</si>
  <si>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</si>
  <si>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</si>
  <si>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</si>
  <si>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</si>
  <si>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</si>
  <si>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</si>
  <si>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</si>
  <si>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</si>
  <si>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</si>
  <si>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</si>
  <si>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</si>
  <si>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</si>
  <si>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</si>
  <si>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</si>
  <si>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</si>
  <si>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</si>
  <si>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</si>
  <si>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</si>
  <si>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</si>
  <si>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</si>
  <si>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</si>
  <si>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</si>
  <si>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</si>
  <si>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</si>
  <si>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</si>
  <si>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</si>
  <si>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</si>
  <si>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</si>
  <si>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</si>
  <si>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</si>
  <si>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</si>
  <si>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</si>
  <si>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</si>
  <si>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</si>
  <si>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</si>
  <si>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</si>
  <si>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</si>
  <si>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</si>
  <si>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</si>
  <si>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</si>
  <si>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</si>
  <si>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</si>
  <si>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</si>
  <si>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</si>
  <si>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</si>
  <si>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</si>
  <si>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</si>
  <si>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</si>
  <si>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</si>
  <si>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</si>
  <si>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</si>
  <si>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</si>
  <si>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</si>
  <si>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</si>
  <si>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</si>
  <si>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</si>
  <si>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</si>
  <si>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</si>
  <si>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</si>
  <si>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</si>
  <si>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</si>
  <si>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</si>
  <si>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</si>
  <si>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</si>
  <si>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</si>
  <si>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</si>
  <si>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</si>
  <si>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</si>
  <si>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</si>
  <si>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</si>
  <si>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</si>
  <si>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</si>
  <si>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</si>
  <si>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</si>
  <si>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</si>
  <si>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</si>
  <si>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</si>
  <si>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</si>
  <si>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</si>
  <si>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</si>
  <si>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</si>
  <si>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</si>
  <si>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</si>
  <si>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</si>
  <si>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</si>
  <si>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</si>
  <si>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</si>
  <si>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</si>
  <si>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</si>
  <si>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</si>
  <si>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</si>
  <si>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</si>
  <si>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</si>
  <si>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</si>
  <si>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</si>
  <si>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</si>
  <si>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</si>
  <si>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</si>
  <si>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</si>
  <si>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</si>
  <si>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</si>
  <si>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</si>
  <si>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</si>
  <si>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</si>
  <si>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</si>
  <si>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</si>
  <si>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</si>
  <si>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</si>
  <si>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</si>
  <si>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</si>
  <si>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</si>
  <si>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</si>
  <si>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</si>
  <si>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</si>
  <si>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</si>
  <si>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</si>
  <si>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</si>
  <si>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</si>
  <si>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</si>
  <si>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</si>
  <si>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</si>
  <si>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</si>
  <si>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</si>
  <si>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</si>
  <si>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</si>
  <si>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</si>
  <si>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</si>
  <si>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</si>
  <si>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</si>
  <si>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</si>
  <si>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</si>
  <si>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</si>
  <si>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</si>
  <si>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</si>
  <si>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</si>
  <si>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</si>
  <si>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</si>
  <si>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</si>
  <si>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</si>
  <si>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</si>
  <si>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</si>
  <si>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</si>
  <si>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</si>
  <si>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</si>
  <si>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</si>
  <si>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</si>
  <si>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</si>
  <si>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</si>
  <si>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</si>
  <si>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</si>
  <si>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</si>
  <si>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</si>
  <si>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</si>
  <si>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</si>
  <si>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</si>
  <si>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</si>
  <si>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</si>
  <si>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</si>
  <si>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</si>
  <si>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</si>
  <si>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</si>
  <si>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</si>
  <si>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</si>
  <si>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</si>
  <si>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</si>
  <si>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</si>
  <si>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</si>
  <si>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</si>
  <si>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</si>
  <si>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</si>
  <si>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</si>
  <si>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</si>
  <si>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</si>
  <si>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</si>
  <si>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</si>
  <si>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</si>
  <si>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</si>
  <si>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</si>
  <si>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</si>
  <si>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</si>
  <si>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</si>
  <si>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</si>
  <si>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</si>
  <si>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</si>
  <si>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</si>
  <si>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</si>
  <si>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</si>
  <si>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</si>
  <si>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</si>
  <si>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</si>
  <si>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</si>
  <si>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</si>
  <si>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</si>
  <si>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</si>
  <si>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</si>
  <si>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</si>
  <si>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</si>
  <si>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</si>
  <si>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</si>
  <si>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</si>
  <si>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</si>
  <si>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</si>
  <si>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</si>
  <si>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</si>
  <si>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</si>
  <si>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</si>
  <si>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</si>
  <si>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</si>
  <si>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</si>
  <si>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</si>
  <si>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</si>
  <si>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</si>
  <si>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</si>
  <si>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</si>
  <si>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</si>
  <si>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</si>
  <si>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</si>
  <si>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</si>
  <si>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</si>
  <si>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</si>
  <si>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</si>
  <si>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</si>
  <si>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</si>
  <si>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</si>
  <si>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</si>
  <si>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</si>
  <si>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</si>
  <si>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</si>
  <si>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</si>
  <si>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</si>
  <si>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</si>
  <si>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</si>
  <si>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</si>
  <si>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</si>
  <si>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</si>
  <si>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</si>
  <si>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</si>
  <si>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</si>
  <si>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</si>
  <si>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</si>
  <si>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</si>
  <si>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</si>
  <si>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</si>
  <si>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</si>
  <si>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</si>
  <si>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</si>
  <si>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</si>
  <si>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</si>
  <si>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</si>
  <si>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</si>
  <si>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</si>
  <si>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</si>
  <si>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</si>
  <si>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</si>
  <si>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</si>
  <si>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</si>
  <si>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</si>
  <si>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</si>
  <si>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</si>
  <si>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</si>
  <si>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</si>
  <si>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</si>
  <si>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</si>
  <si>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</si>
  <si>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</si>
  <si>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</si>
  <si>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</si>
  <si>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</si>
  <si>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</si>
  <si>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</si>
  <si>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</si>
  <si>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</si>
  <si>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</si>
  <si>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</si>
  <si>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</si>
  <si>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</si>
  <si>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</si>
  <si>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</si>
  <si>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</si>
  <si>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</si>
  <si>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</si>
  <si>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</si>
  <si>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</si>
  <si>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</si>
  <si>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</si>
  <si>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</si>
  <si>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</si>
  <si>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</si>
  <si>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</si>
  <si>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</si>
  <si>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</si>
  <si>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</si>
  <si>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</si>
  <si>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</si>
  <si>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</si>
  <si>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</si>
  <si>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</si>
  <si>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</si>
  <si>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</si>
  <si>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</si>
  <si>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</si>
  <si>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</si>
  <si>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</si>
  <si>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</si>
  <si>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</si>
  <si>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</si>
  <si>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</si>
  <si>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</si>
  <si>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</si>
  <si>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</si>
  <si>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</si>
  <si>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</si>
  <si>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</si>
  <si>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</si>
  <si>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</si>
  <si>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</si>
  <si>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</si>
  <si>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</si>
  <si>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</si>
  <si>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</si>
  <si>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</si>
  <si>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</si>
  <si>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</si>
  <si>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</si>
  <si>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</si>
  <si>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</si>
  <si>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</si>
  <si>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</si>
  <si>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</si>
  <si>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</si>
  <si>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</si>
  <si>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</si>
  <si>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</si>
  <si>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</si>
  <si>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</si>
  <si>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</si>
  <si>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</si>
  <si>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</si>
  <si>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</si>
  <si>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</si>
  <si>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</si>
  <si>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</si>
  <si>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</si>
  <si>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</si>
  <si>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</si>
  <si>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</si>
  <si>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</si>
  <si>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</si>
  <si>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</si>
  <si>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</si>
  <si>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</si>
  <si>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</si>
  <si>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</si>
  <si>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</si>
  <si>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</si>
  <si>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</si>
  <si>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</si>
  <si>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</si>
  <si>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</si>
  <si>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</si>
  <si>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</si>
  <si>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</si>
  <si>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</si>
  <si>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</si>
  <si>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</si>
  <si>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</si>
  <si>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</si>
  <si>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</si>
  <si>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</si>
  <si>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</si>
  <si>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</si>
  <si>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</si>
  <si>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</si>
  <si>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</si>
  <si>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</si>
  <si>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</si>
  <si>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</si>
  <si>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</si>
  <si>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</si>
  <si>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</si>
  <si>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</si>
  <si>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</si>
  <si>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</si>
  <si>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</si>
  <si>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</si>
  <si>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</si>
  <si>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</si>
  <si>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</si>
  <si>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</si>
  <si>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</si>
  <si>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</si>
  <si>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</si>
  <si>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</si>
  <si>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</si>
  <si>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</si>
  <si>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</si>
  <si>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</si>
  <si>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</si>
  <si>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</si>
  <si>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</si>
  <si>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</si>
  <si>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</si>
  <si>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</si>
  <si>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</si>
  <si>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</si>
  <si>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</si>
  <si>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</si>
  <si>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</si>
  <si>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</si>
  <si>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</si>
  <si>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</si>
  <si>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</si>
  <si>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</si>
  <si>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</si>
  <si>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</si>
  <si>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</si>
  <si>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</si>
  <si>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</si>
  <si>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</si>
  <si>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</si>
  <si>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</si>
  <si>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</si>
  <si>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</si>
  <si>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</si>
  <si>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</si>
  <si>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</si>
  <si>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</si>
  <si>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</si>
  <si>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</si>
  <si>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</si>
  <si>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</si>
  <si>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</si>
  <si>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</si>
  <si>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</si>
  <si>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</si>
  <si>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</si>
  <si>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</si>
  <si>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</si>
  <si>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</si>
  <si>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</si>
  <si>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</si>
  <si>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</si>
  <si>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</si>
  <si>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</si>
  <si>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</si>
  <si>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</si>
  <si>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</si>
  <si>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</si>
  <si>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</si>
  <si>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</si>
  <si>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</si>
  <si>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</si>
  <si>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</si>
  <si>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</si>
  <si>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</si>
  <si>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</si>
  <si>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</si>
  <si>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</si>
  <si>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</si>
  <si>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</si>
  <si>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</si>
  <si>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</si>
  <si>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</si>
  <si>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</si>
  <si>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</si>
  <si>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</si>
  <si>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</si>
  <si>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</si>
  <si>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</si>
  <si>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</si>
  <si>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</si>
  <si>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</si>
  <si>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</si>
  <si>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</si>
  <si>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</si>
  <si>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</si>
  <si>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</si>
  <si>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</si>
  <si>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</si>
  <si>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</si>
  <si>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</si>
  <si>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</si>
  <si>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</si>
  <si>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</si>
  <si>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</si>
  <si>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</si>
  <si>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</si>
  <si>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</si>
  <si>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</si>
  <si>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</si>
  <si>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</si>
  <si>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</si>
  <si>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</si>
  <si>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</si>
  <si>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</si>
  <si>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</si>
  <si>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</si>
  <si>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</si>
  <si>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</si>
  <si>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</si>
  <si>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</si>
  <si>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</si>
  <si>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</si>
  <si>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</si>
  <si>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</si>
  <si>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</si>
  <si>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</si>
  <si>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</si>
  <si>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</si>
  <si>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</si>
  <si>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</si>
  <si>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</si>
  <si>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</si>
  <si>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</si>
  <si>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</si>
  <si>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</si>
  <si>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</si>
  <si>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</si>
  <si>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</si>
  <si>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</si>
  <si>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</si>
  <si>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</si>
  <si>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</si>
  <si>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</si>
  <si>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</si>
  <si>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</si>
  <si>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</si>
  <si>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</si>
  <si>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</si>
  <si>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</si>
  <si>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</si>
  <si>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</si>
  <si>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</si>
  <si>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</si>
  <si>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</si>
  <si>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</si>
  <si>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</si>
  <si>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</si>
  <si>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</si>
  <si>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</si>
  <si>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</si>
  <si>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</si>
  <si>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</si>
  <si>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</si>
  <si>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</si>
  <si>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</si>
  <si>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</si>
  <si>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</si>
  <si>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</si>
  <si>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</si>
  <si>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</si>
  <si>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</si>
  <si>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</si>
  <si>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</si>
  <si>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</si>
  <si>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</si>
  <si>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</si>
  <si>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</si>
  <si>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</si>
  <si>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</si>
  <si>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</si>
  <si>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</si>
  <si>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</si>
  <si>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</si>
  <si>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</si>
  <si>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</si>
  <si>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</si>
  <si>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</si>
  <si>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</si>
  <si>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</si>
  <si>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</si>
  <si>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</si>
  <si>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</si>
  <si>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</si>
  <si>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</si>
  <si>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</si>
  <si>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</si>
  <si>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</si>
  <si>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</si>
  <si>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</si>
  <si>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</si>
  <si>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</si>
  <si>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</si>
  <si>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</si>
  <si>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</si>
  <si>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</si>
  <si>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</si>
  <si>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</si>
  <si>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</si>
  <si>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</si>
  <si>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</si>
  <si>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</si>
  <si>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</si>
  <si>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</si>
  <si>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</si>
  <si>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</si>
  <si>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</si>
  <si>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</si>
  <si>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</si>
  <si>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</si>
  <si>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</si>
  <si>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</si>
  <si>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</si>
  <si>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</si>
  <si>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</si>
  <si>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</si>
  <si>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</si>
  <si>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</si>
  <si>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</si>
  <si>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</si>
  <si>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</si>
  <si>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</si>
  <si>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</si>
  <si>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</si>
  <si>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</si>
  <si>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</si>
  <si>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</si>
  <si>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</si>
  <si>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</si>
  <si>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</si>
  <si>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</si>
  <si>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</si>
  <si>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</si>
  <si>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</si>
  <si>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</si>
  <si>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</si>
  <si>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</si>
  <si>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</si>
  <si>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</si>
  <si>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</si>
  <si>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</si>
  <si>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</si>
  <si>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</si>
  <si>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</si>
  <si>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</si>
  <si>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</si>
  <si>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</si>
  <si>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</si>
  <si>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</si>
  <si>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</si>
  <si>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</si>
  <si>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</si>
  <si>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</si>
  <si>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</si>
  <si>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</si>
  <si>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</si>
  <si>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</si>
  <si>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</si>
  <si>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</si>
  <si>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</si>
  <si>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</si>
  <si>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</si>
  <si>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</si>
  <si>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</si>
  <si>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</si>
  <si>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</si>
  <si>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</si>
  <si>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</si>
  <si>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</si>
  <si>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</si>
  <si>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</si>
  <si>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</si>
  <si>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</si>
  <si>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</si>
  <si>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</si>
  <si>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</si>
  <si>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</si>
  <si>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</si>
  <si>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</si>
  <si>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</si>
  <si>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</si>
  <si>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</si>
  <si>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</si>
  <si>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</si>
  <si>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</si>
  <si>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</si>
  <si>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</si>
  <si>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</si>
  <si>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</si>
  <si>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</si>
  <si>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</si>
  <si>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</si>
  <si>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</si>
  <si>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</si>
  <si>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</si>
  <si>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</si>
  <si>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</si>
  <si>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</si>
  <si>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</si>
  <si>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</si>
  <si>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</si>
  <si>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</si>
  <si>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</si>
  <si>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</si>
  <si>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</si>
  <si>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</si>
  <si>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</si>
  <si>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</si>
  <si>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</si>
  <si>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</si>
  <si>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</si>
  <si>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</si>
  <si>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</si>
  <si>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</si>
  <si>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</si>
  <si>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</si>
  <si>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</si>
  <si>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</si>
  <si>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</si>
  <si>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</si>
  <si>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</si>
  <si>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</si>
  <si>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</si>
  <si>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</si>
  <si>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</si>
  <si>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</si>
  <si>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</si>
  <si>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</si>
  <si>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</si>
  <si>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</si>
  <si>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</si>
  <si>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</si>
  <si>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</si>
  <si>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</si>
  <si>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</si>
  <si>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</si>
  <si>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</si>
  <si>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</si>
  <si>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</si>
  <si>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</si>
  <si>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</si>
  <si>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</si>
  <si>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</si>
  <si>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</si>
  <si>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</si>
  <si>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</si>
  <si>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</si>
  <si>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</si>
  <si>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</si>
  <si>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</si>
  <si>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</si>
  <si>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</si>
  <si>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</si>
  <si>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</si>
  <si>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</si>
  <si>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</si>
  <si>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</si>
  <si>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</si>
  <si>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</si>
  <si>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</si>
  <si>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</si>
  <si>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</si>
  <si>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</si>
  <si>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</si>
  <si>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</si>
  <si>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</si>
  <si>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</si>
  <si>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</si>
  <si>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</si>
  <si>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</si>
  <si>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</si>
  <si>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</si>
  <si>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</si>
  <si>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</si>
  <si>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</si>
  <si>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</si>
  <si>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</si>
  <si>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</si>
  <si>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</si>
  <si>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</si>
  <si>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</si>
  <si>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</si>
  <si>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</si>
  <si>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</si>
  <si>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</si>
  <si>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</si>
  <si>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</si>
  <si>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</si>
  <si>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</si>
  <si>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</si>
  <si>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</si>
  <si>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</si>
  <si>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</si>
  <si>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</si>
  <si>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</si>
  <si>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</si>
  <si>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</si>
  <si>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</si>
  <si>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</si>
  <si>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</si>
  <si>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</si>
  <si>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</si>
  <si>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</si>
  <si>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</si>
  <si>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</si>
  <si>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</si>
  <si>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</si>
  <si>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</si>
  <si>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</si>
  <si>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</si>
  <si>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</si>
  <si>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</si>
  <si>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</si>
  <si>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</si>
  <si>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</si>
  <si>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</si>
  <si>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</si>
  <si>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</si>
  <si>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</si>
  <si>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</si>
  <si>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</si>
  <si>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</si>
  <si>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</si>
  <si>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</si>
  <si>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</si>
  <si>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</si>
  <si>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</si>
  <si>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</si>
  <si>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</si>
  <si>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</si>
  <si>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</si>
  <si>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</si>
  <si>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</si>
  <si>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</si>
  <si>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</si>
  <si>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</si>
  <si>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</si>
  <si>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</si>
  <si>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</si>
  <si>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</si>
  <si>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</si>
  <si>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</si>
  <si>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</si>
  <si>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</si>
  <si>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</si>
  <si>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</si>
  <si>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</si>
  <si>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</si>
  <si>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</si>
  <si>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</si>
  <si>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</si>
  <si>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</si>
  <si>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</si>
  <si>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</si>
  <si>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</si>
  <si>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</si>
  <si>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</si>
  <si>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</si>
  <si>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</si>
  <si>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</si>
  <si>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</si>
  <si>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</si>
  <si>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</si>
  <si>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</si>
  <si>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</si>
  <si>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</si>
  <si>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</si>
  <si>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</si>
  <si>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</si>
  <si>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</si>
  <si>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</si>
  <si>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</si>
  <si>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</si>
  <si>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</si>
  <si>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</si>
  <si>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</si>
  <si>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</si>
  <si>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</si>
  <si>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</si>
  <si>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</si>
  <si>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</si>
  <si>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</si>
  <si>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</si>
  <si>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</si>
  <si>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</si>
  <si>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</si>
  <si>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</si>
  <si>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</si>
  <si>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</si>
  <si>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</si>
  <si>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</si>
  <si>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</si>
  <si>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</si>
  <si>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</si>
  <si>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</si>
  <si>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</si>
  <si>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</si>
  <si>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</si>
  <si>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</si>
  <si>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</si>
  <si>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</si>
  <si>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</si>
  <si>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</si>
  <si>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</si>
  <si>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</si>
  <si>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</si>
  <si>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</si>
  <si>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</si>
  <si>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</si>
  <si>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</si>
  <si>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</si>
  <si>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</si>
  <si>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</si>
  <si>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</si>
  <si>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</si>
  <si>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</si>
  <si>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</si>
  <si>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</si>
  <si>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</si>
  <si>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</si>
  <si>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</si>
  <si>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</si>
  <si>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</si>
  <si>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</si>
  <si>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</si>
  <si>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</si>
  <si>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</si>
  <si>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</si>
  <si>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</si>
  <si>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</si>
  <si>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</si>
  <si>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</si>
  <si>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</si>
  <si>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</si>
  <si>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</si>
  <si>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</si>
  <si>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</si>
  <si>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</si>
  <si>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</si>
  <si>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</si>
  <si>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</si>
  <si>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</si>
  <si>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</si>
  <si>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</si>
  <si>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</si>
  <si>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</si>
  <si>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</si>
  <si>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</si>
  <si>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</si>
  <si>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</si>
  <si>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</si>
  <si>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</si>
  <si>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</si>
  <si>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</si>
  <si>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</si>
  <si>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</si>
  <si>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</si>
  <si>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</si>
  <si>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</si>
  <si>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</si>
  <si>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</si>
  <si>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</si>
  <si>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</si>
  <si>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</si>
  <si>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</si>
  <si>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</si>
  <si>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</si>
  <si>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</si>
  <si>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</si>
  <si>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</si>
  <si>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</si>
  <si>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</si>
  <si>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</si>
  <si>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</si>
  <si>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</si>
  <si>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</si>
  <si>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</si>
  <si>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</si>
  <si>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</si>
  <si>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</si>
  <si>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</si>
  <si>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</si>
  <si>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</si>
  <si>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</si>
  <si>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</si>
  <si>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</si>
  <si>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</si>
  <si>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</si>
  <si>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</si>
  <si>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</si>
  <si>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</si>
  <si>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</si>
  <si>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</si>
  <si>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</si>
  <si>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</si>
  <si>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</si>
  <si>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</si>
  <si>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</si>
  <si>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</si>
  <si>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</si>
  <si>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</si>
  <si>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</si>
  <si>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</si>
  <si>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</si>
  <si>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</si>
  <si>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</si>
  <si>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</si>
  <si>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</si>
  <si>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</si>
  <si>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</si>
  <si>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</si>
  <si>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</si>
  <si>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</si>
  <si>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</si>
  <si>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</si>
  <si>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</si>
  <si>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</si>
  <si>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</si>
  <si>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</si>
  <si>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</si>
  <si>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</si>
  <si>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</si>
  <si>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</si>
  <si>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</si>
  <si>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</si>
  <si>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</si>
  <si>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</si>
  <si>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</si>
  <si>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</si>
  <si>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</si>
  <si>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</si>
  <si>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</si>
  <si>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</si>
  <si>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</si>
  <si>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</si>
  <si>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</si>
  <si>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</si>
  <si>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</si>
  <si>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</si>
  <si>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</si>
  <si>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</si>
  <si>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</si>
  <si>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</si>
  <si>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</si>
  <si>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</si>
  <si>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</si>
  <si>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</si>
  <si>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</si>
  <si>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</si>
  <si>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</si>
  <si>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</si>
  <si>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</si>
  <si>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</si>
  <si>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</si>
  <si>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</si>
  <si>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</si>
  <si>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</si>
  <si>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</si>
  <si>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</si>
  <si>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</si>
  <si>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</si>
  <si>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</si>
  <si>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</si>
  <si>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</si>
  <si>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</si>
  <si>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</si>
  <si>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</si>
  <si>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</si>
  <si>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</si>
  <si>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</si>
  <si>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</si>
  <si>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</si>
  <si>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</si>
  <si>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</si>
  <si>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</si>
  <si>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</si>
  <si>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</si>
  <si>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</si>
  <si>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</si>
  <si>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</si>
  <si>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</si>
  <si>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</si>
  <si>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</si>
  <si>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</si>
  <si>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</si>
  <si>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</si>
  <si>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</si>
  <si>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</si>
  <si>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</si>
  <si>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</si>
  <si>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</si>
  <si>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</si>
  <si>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</si>
  <si>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</si>
  <si>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</si>
  <si>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</si>
  <si>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</si>
  <si>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</si>
  <si>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</si>
  <si>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</si>
  <si>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</si>
  <si>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</si>
  <si>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</si>
  <si>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</si>
  <si>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</si>
  <si>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</si>
  <si>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</si>
  <si>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</si>
  <si>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</si>
  <si>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</si>
  <si>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</si>
  <si>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</si>
  <si>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</si>
  <si>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</si>
  <si>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</si>
  <si>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</si>
  <si>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</si>
  <si>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</si>
  <si>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</si>
  <si>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</si>
  <si>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</si>
  <si>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</si>
  <si>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</si>
  <si>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</si>
  <si>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</si>
  <si>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</si>
  <si>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</si>
  <si>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</si>
  <si>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</si>
  <si>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</si>
  <si>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</si>
  <si>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</si>
  <si>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</si>
  <si>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</si>
  <si>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</si>
  <si>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</si>
  <si>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</si>
  <si>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</si>
  <si>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</si>
  <si>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</si>
  <si>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</si>
  <si>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</si>
  <si>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</si>
  <si>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</si>
  <si>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</si>
  <si>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</si>
  <si>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</si>
  <si>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</si>
  <si>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</si>
  <si>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</si>
  <si>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</si>
  <si>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</si>
  <si>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</si>
  <si>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</si>
  <si>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</si>
  <si>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</si>
  <si>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</si>
  <si>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</si>
  <si>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</si>
  <si>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</si>
  <si>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</si>
  <si>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</si>
  <si>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</si>
  <si>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</si>
  <si>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</si>
  <si>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</si>
  <si>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</si>
  <si>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</si>
  <si>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</si>
  <si>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</si>
  <si>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</si>
  <si>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</si>
  <si>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</si>
  <si>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</si>
  <si>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</si>
  <si>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</si>
  <si>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</si>
  <si>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</si>
  <si>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</si>
  <si>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</si>
  <si>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</si>
  <si>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</si>
  <si>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</si>
  <si>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</si>
  <si>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</si>
  <si>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</si>
  <si>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</si>
  <si>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</si>
  <si>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</si>
  <si>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</si>
  <si>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</si>
  <si>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</si>
  <si>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</si>
  <si>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</si>
  <si>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</si>
  <si>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</si>
  <si>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</si>
  <si>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</si>
  <si>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</si>
  <si>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</si>
  <si>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</si>
  <si>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</si>
  <si>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</si>
  <si>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</si>
  <si>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</si>
  <si>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</si>
  <si>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</si>
  <si>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</si>
  <si>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</si>
  <si>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</si>
  <si>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</si>
  <si>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</si>
  <si>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</si>
  <si>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</si>
  <si>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</si>
  <si>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</si>
  <si>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</si>
  <si>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</si>
  <si>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</si>
  <si>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</si>
  <si>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</si>
  <si>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</si>
  <si>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</si>
  <si>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</si>
  <si>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</si>
  <si>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</si>
  <si>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</si>
  <si>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</si>
  <si>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</si>
  <si>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</si>
  <si>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</si>
  <si>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</si>
  <si>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</si>
  <si>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</si>
  <si>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</si>
  <si>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</si>
  <si>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</si>
  <si>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</si>
  <si>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</si>
  <si>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</si>
  <si>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</si>
  <si>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</si>
  <si>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</si>
  <si>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</si>
  <si>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</si>
  <si>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</si>
  <si>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</si>
  <si>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</si>
  <si>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</si>
  <si>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</si>
  <si>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</si>
  <si>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</si>
  <si>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</si>
  <si>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</si>
  <si>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</si>
  <si>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</si>
  <si>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</si>
  <si>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</si>
  <si>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</si>
  <si>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</si>
  <si>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</si>
  <si>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</si>
  <si>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</si>
  <si>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</si>
  <si>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</si>
  <si>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</si>
  <si>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</si>
  <si>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</si>
  <si>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</si>
  <si>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</si>
  <si>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</si>
  <si>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</si>
  <si>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</si>
  <si>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</si>
  <si>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</si>
  <si>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</si>
  <si>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</si>
  <si>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</si>
  <si>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</si>
  <si>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</si>
  <si>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</si>
  <si>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</si>
  <si>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</si>
  <si>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</si>
  <si>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</si>
  <si>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</si>
  <si>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</si>
  <si>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</si>
  <si>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</si>
  <si>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</si>
  <si>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</si>
  <si>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</si>
  <si>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</si>
  <si>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</si>
  <si>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</si>
  <si>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</si>
  <si>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</si>
  <si>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</si>
  <si>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</si>
  <si>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</si>
  <si>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</si>
  <si>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</si>
  <si>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</si>
  <si>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</si>
  <si>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</si>
  <si>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</si>
  <si>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</si>
  <si>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</si>
  <si>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</si>
  <si>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</si>
  <si>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</si>
  <si>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</si>
  <si>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</si>
  <si>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</si>
  <si>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</si>
  <si>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</si>
  <si>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</si>
  <si>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</si>
  <si>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</si>
  <si>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</si>
  <si>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</si>
  <si>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</si>
  <si>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</si>
  <si>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</si>
  <si>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</si>
  <si>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</si>
  <si>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</si>
  <si>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</si>
  <si>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</si>
  <si>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</si>
  <si>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</si>
  <si>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</si>
  <si>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</si>
  <si>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</si>
  <si>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</si>
  <si>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</si>
  <si>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</si>
  <si>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</si>
  <si>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</si>
  <si>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</si>
  <si>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</si>
  <si>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</si>
  <si>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</si>
  <si>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</si>
  <si>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</si>
  <si>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</si>
  <si>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</si>
  <si>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</si>
  <si>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</si>
  <si>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</si>
  <si>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</si>
  <si>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</si>
  <si>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</si>
  <si>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</si>
  <si>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</si>
  <si>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</si>
  <si>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</si>
  <si>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</si>
  <si>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</si>
  <si>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</si>
  <si>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</si>
  <si>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</si>
  <si>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</si>
  <si>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</si>
  <si>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</si>
  <si>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</si>
  <si>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</si>
  <si>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</si>
  <si>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</si>
  <si>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</si>
  <si>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</si>
  <si>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</si>
  <si>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</si>
  <si>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</si>
  <si>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</si>
  <si>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</si>
  <si>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</si>
  <si>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</si>
  <si>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</si>
  <si>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</si>
  <si>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</si>
  <si>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</si>
  <si>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</si>
  <si>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</si>
  <si>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</si>
  <si>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</si>
  <si>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</si>
  <si>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</si>
  <si>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</si>
  <si>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</si>
  <si>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</si>
  <si>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</si>
  <si>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</si>
  <si>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</si>
  <si>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</si>
  <si>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</si>
  <si>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</si>
  <si>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</si>
  <si>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</si>
  <si>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</si>
  <si>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</si>
  <si>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</si>
  <si>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</si>
  <si>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</si>
  <si>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</si>
  <si>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</si>
  <si>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</si>
  <si>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</si>
  <si>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</si>
  <si>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</si>
  <si>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</si>
  <si>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</si>
  <si>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</si>
  <si>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</si>
  <si>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</si>
  <si>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</si>
  <si>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</si>
  <si>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</si>
  <si>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</si>
  <si>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</si>
  <si>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</si>
  <si>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</si>
  <si>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</si>
  <si>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</si>
  <si>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</si>
  <si>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</si>
  <si>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</si>
  <si>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</si>
  <si>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</si>
  <si>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</si>
  <si>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</si>
  <si>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</si>
  <si>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</si>
  <si>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</si>
  <si>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</si>
  <si>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</si>
  <si>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</si>
  <si>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</si>
  <si>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</si>
  <si>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</si>
  <si>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</si>
  <si>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</si>
  <si>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</si>
  <si>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</si>
  <si>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</si>
  <si>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</si>
  <si>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</si>
  <si>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</si>
  <si>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</si>
  <si>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</si>
  <si>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</si>
  <si>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</si>
  <si>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</si>
  <si>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</si>
  <si>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</si>
  <si>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</si>
  <si>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</si>
  <si>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</si>
  <si>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</si>
  <si>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</si>
  <si>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</si>
  <si>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</si>
  <si>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</si>
  <si>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</si>
  <si>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</si>
  <si>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</si>
  <si>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</si>
  <si>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</si>
  <si>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</si>
  <si>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</si>
  <si>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</si>
  <si>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</si>
  <si>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</si>
  <si>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</si>
  <si>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</si>
  <si>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</si>
  <si>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</si>
  <si>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</si>
  <si>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</si>
  <si>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</si>
  <si>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</si>
  <si>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</si>
  <si>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</si>
  <si>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</si>
  <si>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</si>
  <si>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</si>
  <si>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</si>
  <si>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</si>
  <si>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</si>
  <si>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</si>
  <si>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</si>
  <si>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</si>
  <si>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</si>
  <si>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</si>
  <si>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</si>
  <si>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</si>
  <si>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</si>
  <si>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</si>
  <si>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</si>
  <si>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</si>
  <si>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</si>
  <si>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</si>
  <si>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</si>
  <si>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</si>
  <si>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</si>
  <si>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</si>
  <si>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</si>
  <si>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</si>
  <si>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</si>
  <si>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</si>
  <si>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</si>
  <si>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</si>
  <si>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</si>
  <si>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</si>
  <si>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</si>
  <si>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</si>
  <si>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</si>
  <si>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</si>
  <si>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</si>
  <si>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</si>
  <si>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</si>
  <si>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</si>
  <si>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</si>
  <si>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</si>
  <si>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</si>
  <si>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</si>
  <si>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</si>
  <si>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</si>
  <si>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</si>
  <si>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</si>
  <si>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</si>
  <si>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</si>
  <si>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</si>
  <si>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</si>
  <si>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</si>
  <si>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</si>
  <si>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</si>
  <si>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</si>
  <si>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</si>
  <si>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</si>
  <si>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</si>
  <si>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</si>
  <si>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</si>
  <si>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</si>
  <si>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</si>
  <si>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</si>
  <si>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</si>
  <si>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</si>
  <si>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</si>
  <si>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</si>
  <si>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</si>
  <si>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</si>
  <si>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</si>
  <si>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</si>
  <si>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</si>
  <si>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</si>
  <si>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</si>
  <si>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</si>
  <si>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</si>
  <si>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</si>
  <si>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</si>
  <si>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</si>
  <si>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</si>
  <si>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</si>
  <si>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</si>
  <si>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</si>
  <si>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</si>
  <si>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</si>
  <si>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</si>
  <si>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</si>
  <si>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</si>
  <si>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</si>
  <si>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</si>
  <si>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</si>
  <si>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</si>
  <si>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</si>
  <si>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</si>
  <si>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</si>
  <si>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</si>
  <si>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</si>
  <si>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</si>
  <si>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</si>
  <si>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</si>
  <si>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</si>
  <si>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</si>
  <si>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</si>
  <si>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</si>
  <si>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</si>
  <si>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</si>
  <si>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</si>
  <si>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</si>
  <si>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</si>
  <si>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</si>
  <si>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</si>
  <si>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</si>
  <si>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</si>
  <si>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</si>
  <si>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</si>
  <si>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</si>
  <si>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</si>
  <si>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</si>
  <si>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</si>
  <si>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</si>
  <si>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</si>
  <si>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</si>
  <si>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</si>
  <si>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</si>
  <si>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</si>
  <si>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</si>
  <si>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</si>
  <si>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</si>
  <si>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</si>
  <si>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</si>
  <si>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</si>
  <si>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</si>
  <si>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</si>
  <si>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</si>
  <si>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</si>
  <si>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</si>
  <si>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</si>
  <si>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</si>
  <si>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</si>
  <si>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</si>
  <si>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</si>
  <si>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</si>
  <si>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</si>
  <si>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</si>
  <si>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</si>
  <si>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</si>
  <si>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</si>
  <si>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</si>
  <si>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</si>
  <si>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</si>
  <si>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</si>
  <si>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</si>
  <si>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</si>
  <si>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</si>
  <si>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</si>
  <si>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</si>
  <si>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</si>
  <si>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</si>
  <si>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</si>
  <si>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</si>
  <si>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</si>
  <si>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</si>
  <si>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</si>
  <si>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</si>
  <si>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</si>
  <si>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</si>
  <si>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</si>
  <si>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</si>
  <si>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</si>
  <si>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</si>
  <si>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</si>
  <si>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</si>
  <si>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</si>
  <si>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</si>
  <si>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</si>
  <si>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</si>
  <si>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</si>
  <si>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</si>
  <si>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</si>
  <si>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</si>
  <si>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</si>
  <si>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</si>
  <si>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</si>
  <si>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</si>
  <si>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</si>
  <si>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</si>
  <si>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</si>
  <si>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</si>
  <si>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</si>
  <si>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</si>
  <si>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</si>
  <si>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</si>
  <si>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</si>
  <si>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</si>
  <si>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</si>
  <si>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</si>
  <si>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</si>
  <si>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</si>
  <si>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</si>
  <si>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</si>
  <si>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</si>
  <si>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</si>
  <si>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</si>
  <si>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</si>
  <si>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</si>
  <si>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</si>
  <si>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</si>
  <si>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</si>
  <si>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</si>
  <si>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</si>
  <si>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</si>
  <si>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</si>
  <si>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</si>
  <si>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</si>
  <si>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</si>
  <si>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</si>
  <si>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</si>
  <si>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</si>
  <si>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</si>
  <si>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</si>
  <si>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</si>
  <si>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</si>
  <si>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</si>
  <si>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</si>
  <si>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</si>
  <si>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</si>
  <si>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</si>
  <si>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</si>
  <si>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</si>
  <si>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</si>
  <si>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</si>
  <si>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</si>
  <si>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</si>
  <si>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</si>
  <si>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</si>
  <si>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</si>
  <si>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</si>
  <si>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</si>
  <si>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</si>
  <si>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</si>
  <si>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</si>
  <si>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</si>
  <si>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</si>
  <si>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</si>
  <si>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</si>
  <si>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</si>
  <si>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</si>
  <si>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</si>
  <si>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</si>
  <si>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</si>
  <si>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</si>
  <si>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</si>
  <si>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</si>
  <si>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</si>
  <si>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</si>
  <si>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</si>
  <si>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</si>
  <si>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</si>
  <si>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</si>
  <si>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</si>
  <si>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</si>
  <si>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</si>
  <si>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</si>
  <si>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</si>
  <si>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</si>
  <si>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</si>
  <si>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</si>
  <si>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</si>
  <si>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</si>
  <si>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</si>
  <si>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</si>
  <si>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</si>
  <si>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</si>
  <si>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</si>
  <si>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</si>
  <si>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</si>
  <si>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</si>
  <si>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</si>
  <si>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</si>
  <si>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</si>
  <si>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</si>
  <si>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</si>
  <si>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</si>
  <si>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</si>
  <si>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</si>
  <si>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</si>
  <si>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</si>
  <si>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</si>
  <si>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</si>
  <si>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</si>
  <si>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</si>
  <si>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</si>
  <si>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</si>
  <si>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</si>
  <si>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</si>
  <si>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</si>
  <si>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</si>
  <si>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</si>
  <si>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</si>
  <si>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</si>
  <si>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</si>
  <si>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</si>
  <si>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</si>
  <si>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</si>
  <si>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</si>
  <si>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</si>
  <si>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</si>
  <si>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</si>
  <si>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</si>
  <si>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</si>
  <si>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</si>
  <si>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</si>
  <si>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</si>
  <si>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</si>
  <si>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</si>
  <si>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</si>
  <si>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</si>
  <si>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</si>
  <si>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</si>
  <si>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</si>
  <si>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</si>
  <si>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</si>
  <si>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</si>
  <si>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</si>
  <si>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</si>
  <si>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</si>
  <si>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</si>
  <si>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</si>
  <si>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</si>
  <si>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</si>
  <si>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</si>
  <si>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</si>
  <si>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</si>
  <si>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</si>
  <si>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</si>
  <si>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</si>
  <si>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</si>
  <si>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</si>
  <si>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</si>
  <si>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</si>
  <si>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</si>
  <si>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</si>
  <si>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</si>
  <si>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</si>
  <si>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</si>
  <si>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</si>
  <si>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</si>
  <si>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</si>
  <si>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</si>
  <si>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</si>
  <si>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</si>
  <si>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</si>
  <si>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</si>
  <si>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</si>
  <si>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</si>
  <si>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</si>
  <si>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</si>
  <si>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</si>
  <si>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</si>
  <si>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</si>
  <si>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</si>
  <si>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</si>
  <si>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</si>
  <si>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</si>
  <si>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</si>
  <si>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</si>
  <si>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</si>
  <si>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</si>
  <si>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</si>
  <si>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</si>
  <si>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</si>
  <si>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</si>
  <si>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</si>
  <si>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</si>
  <si>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</si>
  <si>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</si>
  <si>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</si>
  <si>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</si>
  <si>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</si>
  <si>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</si>
  <si>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</si>
  <si>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</si>
  <si>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</si>
  <si>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</si>
  <si>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</si>
  <si>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</si>
  <si>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</si>
  <si>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</si>
  <si>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</si>
  <si>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</si>
  <si>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</si>
  <si>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</si>
  <si>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</si>
  <si>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</si>
  <si>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</si>
  <si>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</si>
  <si>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</si>
  <si>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</si>
  <si>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</si>
  <si>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</si>
  <si>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</si>
  <si>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</si>
  <si>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</si>
  <si>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</si>
  <si>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</si>
  <si>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</si>
  <si>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</si>
  <si>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</si>
  <si>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</si>
  <si>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</si>
  <si>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</si>
  <si>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</si>
  <si>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</si>
  <si>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</si>
  <si>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</si>
  <si>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</si>
  <si>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</si>
  <si>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</si>
  <si>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</si>
  <si>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</si>
  <si>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</si>
  <si>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</si>
  <si>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</si>
  <si>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</si>
  <si>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</si>
  <si>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</si>
  <si>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</si>
  <si>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</si>
  <si>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</si>
  <si>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</si>
  <si>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</si>
  <si>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</si>
  <si>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</si>
  <si>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</si>
  <si>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</si>
  <si>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</si>
  <si>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</si>
  <si>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</si>
  <si>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</si>
  <si>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</si>
  <si>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</si>
  <si>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</si>
  <si>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</si>
  <si>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</si>
  <si>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</si>
  <si>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</si>
  <si>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</si>
  <si>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</si>
  <si>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</si>
  <si>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</si>
  <si>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</si>
  <si>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</si>
  <si>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</si>
  <si>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</si>
  <si>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</si>
  <si>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</si>
  <si>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</si>
  <si>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</si>
  <si>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</si>
  <si>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</si>
  <si>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</si>
  <si>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</si>
  <si>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</si>
  <si>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</si>
  <si>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</si>
  <si>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</si>
  <si>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</si>
  <si>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</si>
  <si>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</si>
  <si>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</si>
  <si>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</si>
  <si>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</si>
  <si>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</si>
  <si>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</si>
  <si>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</si>
  <si>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</si>
  <si>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</si>
  <si>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</si>
  <si>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</si>
  <si>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</si>
  <si>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</si>
  <si>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</si>
  <si>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</si>
  <si>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</si>
  <si>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</si>
  <si>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</si>
  <si>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</si>
  <si>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</si>
  <si>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</si>
  <si>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</si>
  <si>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</si>
  <si>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</si>
  <si>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</si>
  <si>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</si>
  <si>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</si>
  <si>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</si>
  <si>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</si>
  <si>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</si>
  <si>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</si>
  <si>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</si>
  <si>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</si>
  <si>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</si>
  <si>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</si>
  <si>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</si>
  <si>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</si>
  <si>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</si>
  <si>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</si>
  <si>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</si>
  <si>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</si>
  <si>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</si>
  <si>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</si>
  <si>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</si>
  <si>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</si>
  <si>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</si>
  <si>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</si>
  <si>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</si>
  <si>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</si>
  <si>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</si>
  <si>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</si>
  <si>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</si>
  <si>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</si>
  <si>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</si>
  <si>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</si>
  <si>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</si>
  <si>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</si>
  <si>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</si>
  <si>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</si>
  <si>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</si>
  <si>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</si>
  <si>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</si>
  <si>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</si>
  <si>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</si>
  <si>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</si>
  <si>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</si>
  <si>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</si>
  <si>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</si>
  <si>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</si>
  <si>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</si>
  <si>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</si>
  <si>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</si>
  <si>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</si>
  <si>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</si>
  <si>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</si>
  <si>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</si>
  <si>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</si>
  <si>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</si>
  <si>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</si>
  <si>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</si>
  <si>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</si>
  <si>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</si>
  <si>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</si>
  <si>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</si>
  <si>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</si>
  <si>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</si>
  <si>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</si>
  <si>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</si>
  <si>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</si>
  <si>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</si>
  <si>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</si>
  <si>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</si>
  <si>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</si>
  <si>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</si>
  <si>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</si>
  <si>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</si>
  <si>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</si>
  <si>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</si>
  <si>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</si>
  <si>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</si>
  <si>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</si>
  <si>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</si>
  <si>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</si>
  <si>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</si>
  <si>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</si>
  <si>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</si>
  <si>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</si>
  <si>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</si>
  <si>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</si>
  <si>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</si>
  <si>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</si>
  <si>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</si>
  <si>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</si>
  <si>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</si>
  <si>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</si>
  <si>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</si>
  <si>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</si>
  <si>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</si>
  <si>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</si>
  <si>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</si>
  <si>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</si>
  <si>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</si>
  <si>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</si>
  <si>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</si>
  <si>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</si>
  <si>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</si>
  <si>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</si>
  <si>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</si>
  <si>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</si>
  <si>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</si>
  <si>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</si>
  <si>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</si>
  <si>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</si>
  <si>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</si>
  <si>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</si>
  <si>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</si>
  <si>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</si>
  <si>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</si>
  <si>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</si>
  <si>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</si>
  <si>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</si>
  <si>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</si>
  <si>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</si>
  <si>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</si>
  <si>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</si>
  <si>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</si>
  <si>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</si>
  <si>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</si>
  <si>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</si>
  <si>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</si>
  <si>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</si>
  <si>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</si>
  <si>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</si>
  <si>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</si>
  <si>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</si>
  <si>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</si>
  <si>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</si>
  <si>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</si>
  <si>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</si>
  <si>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</si>
  <si>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</si>
  <si>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</si>
  <si>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</si>
  <si>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</si>
  <si>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</si>
  <si>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</si>
  <si>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</si>
  <si>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</si>
  <si>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</si>
  <si>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</si>
  <si>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</si>
  <si>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</si>
  <si>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</si>
  <si>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</si>
  <si>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</si>
  <si>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</si>
  <si>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</si>
  <si>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</si>
  <si>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</si>
  <si>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</si>
  <si>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</si>
  <si>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</si>
  <si>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</si>
  <si>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</si>
  <si>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</si>
  <si>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</si>
  <si>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</si>
  <si>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</si>
  <si>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</si>
  <si>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</si>
  <si>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</si>
  <si>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</si>
  <si>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</si>
  <si>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</si>
  <si>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</si>
  <si>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</si>
  <si>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</si>
  <si>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</si>
  <si>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</si>
  <si>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</si>
  <si>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</si>
  <si>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</si>
  <si>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</si>
  <si>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</si>
  <si>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</si>
  <si>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</si>
  <si>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</si>
  <si>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</si>
  <si>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</si>
  <si>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</si>
  <si>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</si>
  <si>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</si>
  <si>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</si>
  <si>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</si>
  <si>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</si>
  <si>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</si>
  <si>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</si>
  <si>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</si>
  <si>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</si>
  <si>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</si>
  <si>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</si>
  <si>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</si>
  <si>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</si>
  <si>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</si>
  <si>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</si>
  <si>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</si>
  <si>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</si>
  <si>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</si>
  <si>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</si>
  <si>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</si>
  <si>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</si>
  <si>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</si>
  <si>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</si>
  <si>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</si>
  <si>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</si>
  <si>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</si>
  <si>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</si>
  <si>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</si>
  <si>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</si>
  <si>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</si>
  <si>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</si>
  <si>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</si>
  <si>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</si>
  <si>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</si>
  <si>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</si>
  <si>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</si>
  <si>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</si>
  <si>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</si>
  <si>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</si>
  <si>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</si>
  <si>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</si>
  <si>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</si>
  <si>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</si>
  <si>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</si>
  <si>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</si>
  <si>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</si>
  <si>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</si>
  <si>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</si>
  <si>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</si>
  <si>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</si>
  <si>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</si>
  <si>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</si>
  <si>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</si>
  <si>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</si>
  <si>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</si>
  <si>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</si>
  <si>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</si>
  <si>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</si>
  <si>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</si>
  <si>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</si>
  <si>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</si>
  <si>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</si>
  <si>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</si>
  <si>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</si>
  <si>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</si>
  <si>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</si>
  <si>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</si>
  <si>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</si>
  <si>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</si>
  <si>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</si>
  <si>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</si>
  <si>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</si>
  <si>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</si>
  <si>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</si>
  <si>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</si>
  <si>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</si>
  <si>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</si>
  <si>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</si>
  <si>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</si>
  <si>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</si>
  <si>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</si>
  <si>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</si>
  <si>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</si>
  <si>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</si>
  <si>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</si>
  <si>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</si>
  <si>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</si>
  <si>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</si>
  <si>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</si>
  <si>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</si>
  <si>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</si>
  <si>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</si>
  <si>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</si>
  <si>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</si>
  <si>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</si>
  <si>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</si>
  <si>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</si>
  <si>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</si>
  <si>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</si>
  <si>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</si>
  <si>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</si>
  <si>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</si>
  <si>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</si>
  <si>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</si>
  <si>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</si>
  <si>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</si>
  <si>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</si>
  <si>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</si>
  <si>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</si>
  <si>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</si>
  <si>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</si>
  <si>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</si>
  <si>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</si>
  <si>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</si>
  <si>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</si>
  <si>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</si>
  <si>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</si>
  <si>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</si>
  <si>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</si>
  <si>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</si>
  <si>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</si>
  <si>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</si>
  <si>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</si>
  <si>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</si>
  <si>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</si>
  <si>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</si>
  <si>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</si>
  <si>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</si>
  <si>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</si>
  <si>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</si>
  <si>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</si>
  <si>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</si>
  <si>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</si>
  <si>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</si>
  <si>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</si>
  <si>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</si>
  <si>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</si>
  <si>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</si>
  <si>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</si>
  <si>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</si>
  <si>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</si>
  <si>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</si>
  <si>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</si>
  <si>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</si>
  <si>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</si>
  <si>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</si>
  <si>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</si>
  <si>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</si>
  <si>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</si>
  <si>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</si>
  <si>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</si>
  <si>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</si>
  <si>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</si>
  <si>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</si>
  <si>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</si>
  <si>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</si>
  <si>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</si>
  <si>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</si>
  <si>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</si>
  <si>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</si>
  <si>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</si>
  <si>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</si>
  <si>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</si>
  <si>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</si>
  <si>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</si>
  <si>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</si>
  <si>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</si>
  <si>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</si>
  <si>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</si>
  <si>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</si>
  <si>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</si>
  <si>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</si>
  <si>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</si>
  <si>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</si>
  <si>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</si>
  <si>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</si>
  <si>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</si>
  <si>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</si>
  <si>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</si>
  <si>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</si>
  <si>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</si>
  <si>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</si>
  <si>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</si>
  <si>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</si>
  <si>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</si>
  <si>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</si>
  <si>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</si>
  <si>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</si>
  <si>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</si>
  <si>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</si>
  <si>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</si>
  <si>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</si>
  <si>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</si>
  <si>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</si>
  <si>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</si>
  <si>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</si>
  <si>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</si>
  <si>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</si>
  <si>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</si>
  <si>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</si>
  <si>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</si>
  <si>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</si>
  <si>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</si>
  <si>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</si>
  <si>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</si>
  <si>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</si>
  <si>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</si>
  <si>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</si>
  <si>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</si>
  <si>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</si>
  <si>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</si>
  <si>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</si>
  <si>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</si>
  <si>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</si>
  <si>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</si>
  <si>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</si>
  <si>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</si>
  <si>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</si>
  <si>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</si>
  <si>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</si>
  <si>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</si>
  <si>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</si>
  <si>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</si>
  <si>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</si>
  <si>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</si>
  <si>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</si>
  <si>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</si>
  <si>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</si>
  <si>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</si>
  <si>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</si>
  <si>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</si>
  <si>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</si>
  <si>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</si>
  <si>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</si>
  <si>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</si>
  <si>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</si>
  <si>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</si>
  <si>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</si>
  <si>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</si>
  <si>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</si>
  <si>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</si>
  <si>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</si>
  <si>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</si>
  <si>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</si>
  <si>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</si>
  <si>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</si>
  <si>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</si>
  <si>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</si>
  <si>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</si>
  <si>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</si>
  <si>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</si>
  <si>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</si>
  <si>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</si>
  <si>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</si>
  <si>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</si>
  <si>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</si>
  <si>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</si>
  <si>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</si>
  <si>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</si>
  <si>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</si>
  <si>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</si>
  <si>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</si>
  <si>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</si>
  <si>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</si>
  <si>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</si>
  <si>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</si>
  <si>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</si>
  <si>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</si>
  <si>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</si>
  <si>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</si>
  <si>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</si>
  <si>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</si>
  <si>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</si>
  <si>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</si>
  <si>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</si>
  <si>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</si>
  <si>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</si>
  <si>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</si>
  <si>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</si>
  <si>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</si>
  <si>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</si>
  <si>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</si>
  <si>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</si>
  <si>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</si>
  <si>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</si>
  <si>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</si>
  <si>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</si>
  <si>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</si>
  <si>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</si>
  <si>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</si>
  <si>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</si>
  <si>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</si>
  <si>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</si>
  <si>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</si>
  <si>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</si>
  <si>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</si>
  <si>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</si>
  <si>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</si>
  <si>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</si>
  <si>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</si>
  <si>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</si>
  <si>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</si>
  <si>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</si>
  <si>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</si>
  <si>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</si>
  <si>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</si>
  <si>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</si>
  <si>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</si>
  <si>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</si>
  <si>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</si>
  <si>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</si>
  <si>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</si>
  <si>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</si>
  <si>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</si>
  <si>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</si>
  <si>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</si>
  <si>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</si>
  <si>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</si>
  <si>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</si>
  <si>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</si>
  <si>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</si>
  <si>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</si>
  <si>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</si>
  <si>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</si>
  <si>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</si>
  <si>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</si>
  <si>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</si>
  <si>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</si>
  <si>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</si>
  <si>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</si>
  <si>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</si>
  <si>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</si>
  <si>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</si>
  <si>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</si>
  <si>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</si>
  <si>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</si>
  <si>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</si>
  <si>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</si>
  <si>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</si>
  <si>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</si>
  <si>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</si>
  <si>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</si>
  <si>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</si>
  <si>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</si>
  <si>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</si>
  <si>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</si>
  <si>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</si>
  <si>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</si>
  <si>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</si>
  <si>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</si>
  <si>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</si>
  <si>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</si>
  <si>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</si>
  <si>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</si>
  <si>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</si>
  <si>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</si>
  <si>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</si>
  <si>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</si>
  <si>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</si>
  <si>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</si>
  <si>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</si>
  <si>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</si>
  <si>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</si>
  <si>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</si>
  <si>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</si>
  <si>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</si>
  <si>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</si>
  <si>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</si>
  <si>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</si>
  <si>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</si>
  <si>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</si>
  <si>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</si>
  <si>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</si>
  <si>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</si>
  <si>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</si>
  <si>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</si>
  <si>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</si>
  <si>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</si>
  <si>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</si>
  <si>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</si>
  <si>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</si>
  <si>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</si>
  <si>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</si>
  <si>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</si>
  <si>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</si>
  <si>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</si>
  <si>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</si>
  <si>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</si>
  <si>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</si>
  <si>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</si>
  <si>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</si>
  <si>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</si>
  <si>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</si>
  <si>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</si>
  <si>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</si>
  <si>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</si>
  <si>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</si>
  <si>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</si>
  <si>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</si>
  <si>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</si>
  <si>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</si>
  <si>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</si>
  <si>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</si>
  <si>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</si>
  <si>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</si>
  <si>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</si>
  <si>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</si>
  <si>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</si>
  <si>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</si>
  <si>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</si>
  <si>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</si>
  <si>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</si>
  <si>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</si>
  <si>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</si>
  <si>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</si>
  <si>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</si>
  <si>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</si>
  <si>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</si>
  <si>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</si>
  <si>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</si>
  <si>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</si>
  <si>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</si>
  <si>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</si>
  <si>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</si>
  <si>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</si>
  <si>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</si>
  <si>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</si>
  <si>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</si>
  <si>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</si>
  <si>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</si>
  <si>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</si>
  <si>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</si>
  <si>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</si>
  <si>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</si>
  <si>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</si>
  <si>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</si>
  <si>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</si>
  <si>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</si>
  <si>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</si>
  <si>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</si>
  <si>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</si>
  <si>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</si>
  <si>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</si>
  <si>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</si>
  <si>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</si>
  <si>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</si>
  <si>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</si>
  <si>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</si>
  <si>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</si>
  <si>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</si>
  <si>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</si>
  <si>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</si>
  <si>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</si>
  <si>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</si>
  <si>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</si>
  <si>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</si>
  <si>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</si>
  <si>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</si>
  <si>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</si>
  <si>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</si>
  <si>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</si>
  <si>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</si>
  <si>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</si>
  <si>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</si>
  <si>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</si>
  <si>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</si>
  <si>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</si>
  <si>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</si>
  <si>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</si>
  <si>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</si>
  <si>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</si>
  <si>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</si>
  <si>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</si>
  <si>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</si>
  <si>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</si>
  <si>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</si>
  <si>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</si>
  <si>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</si>
  <si>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</si>
  <si>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</si>
  <si>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</si>
  <si>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</si>
  <si>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</si>
  <si>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</si>
  <si>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</si>
  <si>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</si>
  <si>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</si>
  <si>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</si>
  <si>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</si>
  <si>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</si>
  <si>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</si>
  <si>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</si>
  <si>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</si>
  <si>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</si>
  <si>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</si>
  <si>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</si>
  <si>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</si>
  <si>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</si>
  <si>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</si>
  <si>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</si>
  <si>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</si>
  <si>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</si>
  <si>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</si>
  <si>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</si>
  <si>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</si>
  <si>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</si>
  <si>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</si>
  <si>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</si>
  <si>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</si>
  <si>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</si>
  <si>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</si>
  <si>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</si>
  <si>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</si>
  <si>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</si>
  <si>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</si>
  <si>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</si>
  <si>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</si>
  <si>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</si>
  <si>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</si>
  <si>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</si>
  <si>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</si>
  <si>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</si>
  <si>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</si>
  <si>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</si>
  <si>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</si>
  <si>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</si>
  <si>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</si>
  <si>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</si>
  <si>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</si>
  <si>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</si>
  <si>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</si>
  <si>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</si>
  <si>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</si>
  <si>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</si>
  <si>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</si>
  <si>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</si>
  <si>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</si>
  <si>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</si>
  <si>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</si>
  <si>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</si>
  <si>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</si>
  <si>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</si>
  <si>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</si>
  <si>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</si>
  <si>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</si>
  <si>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</si>
  <si>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</si>
  <si>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</si>
  <si>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</si>
  <si>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</si>
  <si>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</si>
  <si>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</si>
  <si>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</si>
  <si>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</si>
  <si>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</si>
  <si>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</si>
  <si>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</si>
  <si>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</si>
  <si>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</si>
  <si>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</si>
  <si>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</si>
  <si>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</si>
  <si>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</si>
  <si>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</si>
  <si>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</si>
  <si>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</si>
  <si>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</si>
  <si>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</si>
  <si>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</si>
  <si>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</si>
  <si>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</si>
  <si>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</si>
  <si>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</si>
  <si>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</si>
  <si>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</si>
  <si>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</si>
  <si>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</si>
  <si>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</si>
  <si>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</si>
  <si>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</si>
  <si>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</si>
  <si>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</si>
  <si>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</si>
  <si>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</si>
  <si>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</si>
  <si>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</si>
  <si>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</si>
  <si>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</si>
  <si>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</si>
  <si>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</si>
  <si>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</si>
  <si>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</si>
  <si>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</si>
  <si>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</si>
  <si>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</si>
  <si>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</si>
  <si>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</si>
  <si>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</si>
  <si>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</si>
  <si>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</si>
  <si>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</si>
  <si>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</si>
  <si>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</si>
  <si>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</si>
  <si>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</si>
  <si>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</si>
  <si>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</si>
  <si>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</si>
  <si>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</si>
  <si>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</si>
  <si>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</si>
  <si>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</si>
  <si>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</si>
  <si>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</si>
  <si>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</si>
  <si>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</si>
  <si>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</si>
  <si>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</si>
  <si>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</si>
  <si>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</si>
  <si>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</si>
  <si>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</si>
  <si>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</si>
  <si>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</si>
  <si>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</si>
  <si>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</si>
  <si>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</si>
  <si>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</si>
  <si>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</si>
  <si>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</si>
  <si>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</si>
  <si>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</si>
  <si>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</si>
  <si>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</si>
  <si>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</si>
  <si>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</si>
  <si>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</si>
  <si>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</si>
  <si>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</si>
  <si>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</si>
  <si>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</si>
  <si>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</si>
  <si>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</si>
  <si>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</si>
  <si>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</si>
  <si>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</si>
  <si>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</si>
  <si>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</si>
  <si>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</si>
  <si>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</si>
  <si>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</si>
  <si>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</si>
  <si>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</si>
  <si>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</si>
  <si>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</si>
  <si>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</si>
  <si>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</si>
  <si>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</si>
  <si>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</si>
  <si>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</si>
  <si>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</si>
  <si>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</si>
  <si>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</si>
  <si>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</si>
  <si>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</si>
  <si>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</si>
  <si>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</si>
  <si>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</si>
  <si>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</si>
  <si>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</si>
  <si>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</si>
  <si>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</si>
  <si>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</si>
  <si>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</si>
  <si>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</si>
  <si>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</si>
  <si>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</si>
  <si>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</si>
  <si>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</si>
  <si>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</si>
  <si>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</si>
  <si>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</si>
  <si>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</si>
  <si>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</si>
  <si>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</si>
  <si>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</si>
  <si>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</si>
  <si>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</si>
  <si>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</si>
  <si>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</si>
  <si>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</si>
  <si>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</si>
  <si>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</si>
  <si>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</si>
  <si>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</si>
  <si>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</si>
  <si>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</si>
  <si>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</si>
  <si>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</si>
  <si>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</si>
  <si>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</si>
  <si>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</si>
  <si>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</si>
  <si>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</si>
  <si>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</si>
  <si>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</si>
  <si>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</si>
  <si>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</si>
  <si>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</si>
  <si>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</si>
  <si>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</si>
  <si>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</si>
  <si>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</si>
  <si>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</si>
  <si>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</si>
  <si>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</si>
  <si>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</si>
  <si>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</si>
  <si>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</si>
  <si>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</si>
  <si>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</si>
  <si>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</si>
  <si>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</si>
  <si>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</si>
  <si>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</si>
  <si>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</si>
  <si>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</si>
  <si>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</si>
  <si>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</si>
  <si>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</si>
  <si>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</si>
  <si>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</si>
  <si>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</si>
  <si>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</si>
  <si>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</si>
  <si>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</si>
  <si>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</si>
  <si>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</si>
  <si>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</si>
  <si>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</si>
  <si>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</si>
  <si>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</si>
  <si>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</si>
  <si>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</si>
  <si>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</si>
  <si>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</si>
  <si>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</si>
  <si>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</si>
  <si>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</si>
  <si>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</si>
  <si>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</si>
  <si>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</si>
  <si>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</si>
  <si>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</si>
  <si>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</si>
  <si>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</si>
  <si>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</si>
  <si>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</si>
  <si>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</si>
  <si>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</si>
  <si>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</si>
  <si>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</si>
  <si>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</si>
  <si>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</si>
  <si>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</si>
  <si>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</si>
  <si>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</si>
  <si>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</si>
  <si>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</si>
  <si>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</si>
  <si>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</si>
  <si>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</si>
  <si>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</si>
  <si>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</si>
  <si>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</si>
  <si>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</si>
  <si>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</si>
  <si>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</si>
  <si>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</si>
  <si>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</si>
  <si>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</si>
  <si>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</si>
  <si>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</si>
  <si>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</si>
  <si>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</si>
  <si>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</si>
  <si>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</si>
  <si>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</si>
  <si>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</si>
  <si>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</si>
  <si>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</si>
  <si>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</si>
  <si>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</si>
  <si>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</si>
  <si>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</si>
  <si>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</si>
  <si>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</si>
  <si>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</si>
  <si>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</si>
  <si>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</si>
  <si>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</si>
  <si>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</si>
  <si>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</si>
  <si>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</si>
  <si>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</si>
  <si>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</si>
  <si>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</si>
  <si>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</si>
  <si>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</si>
  <si>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</si>
  <si>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</si>
  <si>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</si>
  <si>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</si>
  <si>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</si>
  <si>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</si>
  <si>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</si>
  <si>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</si>
  <si>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</si>
  <si>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</si>
  <si>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</si>
  <si>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</si>
  <si>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</si>
  <si>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</si>
  <si>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</si>
  <si>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</si>
  <si>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</si>
  <si>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</si>
  <si>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</si>
  <si>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</si>
  <si>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</si>
  <si>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</si>
  <si>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</si>
  <si>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</si>
  <si>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</si>
  <si>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</si>
  <si>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</si>
  <si>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</si>
  <si>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</si>
  <si>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</si>
  <si>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</si>
  <si>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</si>
  <si>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</si>
  <si>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</si>
  <si>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</si>
  <si>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</si>
  <si>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</si>
  <si>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</si>
  <si>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</si>
  <si>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</si>
  <si>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</si>
  <si>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</si>
  <si>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</si>
  <si>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</si>
  <si>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</si>
  <si>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</si>
  <si>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</si>
  <si>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</si>
  <si>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</si>
  <si>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</si>
  <si>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</si>
  <si>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</si>
  <si>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</si>
  <si>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</si>
  <si>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</si>
  <si>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</si>
  <si>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</si>
  <si>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</si>
  <si>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</si>
  <si>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</si>
  <si>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</si>
  <si>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</si>
  <si>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</si>
  <si>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</si>
  <si>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</si>
  <si>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</si>
  <si>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</si>
  <si>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</si>
  <si>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</si>
  <si>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</si>
  <si>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</si>
  <si>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</si>
  <si>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</si>
  <si>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</si>
  <si>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</si>
  <si>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</si>
  <si>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</si>
  <si>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</si>
  <si>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</si>
  <si>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</si>
  <si>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</si>
  <si>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</si>
  <si>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</si>
  <si>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</si>
  <si>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</si>
  <si>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</si>
  <si>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</si>
  <si>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</si>
  <si>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</si>
  <si>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</si>
  <si>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</si>
  <si>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</si>
  <si>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</si>
  <si>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</si>
  <si>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</si>
  <si>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</si>
  <si>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</si>
  <si>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</si>
  <si>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</si>
  <si>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</si>
  <si>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</si>
  <si>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</si>
  <si>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</si>
  <si>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</si>
  <si>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</si>
  <si>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</si>
  <si>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</si>
  <si>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</si>
  <si>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</si>
  <si>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</si>
  <si>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</si>
  <si>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</si>
  <si>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</si>
  <si>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</si>
  <si>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</si>
  <si>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</si>
  <si>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</si>
  <si>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</si>
  <si>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</si>
  <si>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</si>
  <si>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</si>
  <si>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</si>
  <si>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</si>
  <si>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</si>
  <si>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</si>
  <si>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</si>
  <si>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</si>
  <si>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</si>
  <si>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</si>
  <si>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</si>
  <si>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</si>
  <si>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</si>
  <si>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</si>
  <si>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</si>
  <si>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</si>
  <si>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</si>
  <si>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</si>
  <si>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</si>
  <si>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</si>
  <si>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</si>
  <si>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</si>
  <si>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</si>
  <si>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</si>
  <si>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</si>
  <si>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</si>
  <si>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</si>
  <si>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</si>
  <si>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</si>
  <si>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</si>
  <si>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</si>
  <si>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</si>
  <si>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</si>
  <si>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</si>
  <si>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</si>
  <si>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</si>
  <si>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</si>
  <si>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</si>
  <si>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</si>
  <si>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</si>
  <si>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</si>
  <si>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</si>
  <si>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</si>
  <si>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</si>
  <si>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</si>
  <si>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</si>
  <si>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</si>
  <si>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</si>
  <si>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</si>
  <si>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</si>
  <si>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</si>
  <si>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</si>
  <si>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</si>
  <si>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</si>
  <si>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</si>
  <si>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</si>
  <si>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</si>
  <si>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</si>
  <si>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</si>
  <si>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</si>
  <si>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</si>
  <si>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</si>
  <si>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</si>
  <si>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</si>
  <si>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</si>
  <si>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</si>
  <si>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</si>
  <si>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</si>
  <si>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</si>
  <si>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</si>
  <si>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</si>
  <si>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</si>
  <si>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</si>
  <si>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</si>
  <si>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</si>
  <si>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</si>
  <si>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</si>
  <si>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</si>
  <si>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</si>
  <si>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</si>
  <si>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</si>
  <si>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</si>
  <si>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</si>
  <si>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</si>
  <si>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</si>
  <si>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</si>
  <si>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</si>
  <si>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</si>
  <si>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</si>
  <si>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</si>
  <si>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</si>
  <si>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</si>
  <si>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</si>
  <si>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</si>
  <si>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</si>
  <si>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</si>
  <si>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</si>
  <si>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</si>
  <si>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</si>
  <si>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</si>
  <si>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</si>
  <si>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</si>
  <si>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</si>
  <si>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</si>
  <si>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</si>
  <si>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</si>
  <si>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</si>
  <si>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</si>
  <si>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</si>
  <si>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</si>
  <si>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</si>
  <si>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</si>
  <si>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</si>
  <si>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</si>
  <si>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</si>
  <si>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</si>
  <si>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</si>
  <si>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</si>
  <si>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</si>
  <si>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</si>
  <si>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</si>
  <si>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</si>
  <si>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</si>
  <si>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</si>
  <si>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</si>
  <si>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</si>
  <si>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</si>
  <si>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</si>
  <si>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</si>
  <si>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</si>
  <si>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</si>
  <si>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</si>
  <si>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</si>
  <si>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</si>
  <si>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</si>
  <si>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</si>
  <si>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</si>
  <si>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</si>
  <si>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</si>
  <si>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</si>
  <si>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</si>
  <si>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</si>
  <si>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</si>
  <si>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</si>
  <si>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</si>
  <si>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</si>
  <si>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</si>
  <si>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</si>
  <si>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</si>
  <si>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</si>
  <si>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</si>
  <si>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</si>
  <si>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</si>
  <si>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</si>
  <si>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</si>
  <si>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</si>
  <si>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</si>
  <si>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</si>
  <si>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</si>
  <si>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</si>
  <si>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</si>
  <si>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</si>
  <si>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</si>
  <si>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</si>
  <si>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</si>
  <si>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</si>
  <si>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</si>
  <si>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</si>
  <si>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</si>
  <si>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</si>
  <si>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</si>
  <si>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</si>
  <si>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</si>
  <si>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</si>
  <si>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</si>
  <si>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</si>
  <si>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</si>
  <si>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</si>
  <si>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</si>
  <si>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</si>
  <si>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</si>
  <si>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</si>
  <si>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</si>
  <si>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</si>
  <si>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</si>
  <si>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</si>
  <si>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</si>
  <si>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</si>
  <si>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</si>
  <si>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</si>
  <si>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</si>
  <si>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</si>
  <si>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</si>
  <si>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</si>
  <si>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</si>
  <si>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</si>
  <si>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</si>
  <si>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</si>
  <si>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</si>
  <si>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</si>
  <si>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</si>
  <si>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</si>
  <si>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</si>
  <si>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</si>
  <si>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</si>
  <si>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</si>
  <si>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</si>
  <si>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</si>
  <si>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</si>
  <si>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</si>
  <si>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</si>
  <si>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</si>
  <si>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</si>
  <si>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</si>
  <si>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</si>
  <si>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</si>
  <si>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</si>
  <si>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</si>
  <si>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</si>
  <si>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</si>
  <si>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</si>
  <si>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</si>
  <si>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</si>
  <si>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</si>
  <si>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</si>
  <si>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</si>
  <si>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</si>
  <si>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</si>
  <si>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</si>
  <si>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</si>
  <si>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</si>
  <si>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</si>
  <si>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</si>
  <si>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</si>
  <si>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</si>
  <si>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</si>
  <si>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</si>
  <si>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</si>
  <si>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</si>
  <si>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</si>
  <si>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</si>
  <si>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</si>
  <si>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</si>
  <si>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</si>
  <si>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</si>
  <si>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</si>
  <si>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</si>
  <si>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</si>
  <si>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</si>
  <si>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</si>
  <si>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</si>
  <si>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</si>
  <si>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</si>
  <si>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</si>
  <si>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</si>
  <si>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</si>
  <si>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</si>
  <si>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</si>
  <si>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</si>
  <si>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</si>
  <si>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</si>
  <si>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</si>
  <si>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</si>
  <si>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</si>
  <si>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</si>
  <si>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</si>
  <si>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</si>
  <si>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</si>
  <si>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</si>
  <si>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</si>
  <si>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</si>
  <si>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</si>
  <si>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</si>
  <si>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</si>
  <si>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</si>
  <si>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</si>
  <si>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</si>
  <si>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</si>
  <si>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</si>
  <si>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</si>
  <si>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</si>
  <si>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</si>
  <si>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</si>
  <si>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</si>
  <si>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</si>
  <si>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</si>
  <si>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</si>
  <si>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</si>
  <si>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</si>
  <si>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</si>
  <si>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</si>
  <si>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</si>
  <si>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</si>
  <si>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</si>
  <si>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</si>
  <si>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</si>
  <si>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</si>
  <si>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</si>
  <si>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</si>
  <si>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</si>
  <si>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</si>
  <si>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</si>
  <si>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</si>
  <si>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</si>
  <si>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</si>
  <si>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</si>
  <si>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</si>
  <si>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</si>
  <si>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</si>
  <si>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</si>
  <si>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</si>
  <si>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</si>
  <si>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</si>
  <si>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</si>
  <si>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</si>
  <si>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</si>
  <si>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</si>
  <si>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</si>
  <si>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</si>
  <si>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</si>
  <si>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</si>
  <si>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</si>
  <si>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</si>
  <si>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</si>
  <si>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</si>
  <si>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</si>
  <si>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</si>
  <si>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</si>
  <si>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</si>
  <si>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</si>
  <si>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</si>
  <si>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</si>
  <si>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</si>
  <si>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</si>
  <si>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</si>
  <si>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</si>
  <si>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</si>
  <si>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</si>
  <si>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</si>
  <si>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</si>
  <si>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</si>
  <si>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</si>
  <si>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</si>
  <si>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</si>
  <si>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</si>
  <si>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</si>
  <si>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</si>
  <si>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</si>
  <si>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</si>
  <si>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</si>
  <si>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</si>
  <si>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</si>
  <si>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</si>
  <si>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</si>
  <si>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</si>
  <si>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</si>
  <si>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</si>
  <si>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</si>
  <si>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</si>
  <si>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</si>
  <si>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</si>
  <si>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</si>
  <si>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</si>
  <si>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</si>
  <si>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</si>
  <si>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</si>
  <si>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</si>
  <si>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</si>
  <si>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</si>
  <si>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</si>
  <si>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</si>
  <si>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</si>
  <si>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</si>
  <si>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</si>
  <si>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</si>
  <si>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</si>
  <si>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</si>
  <si>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</si>
  <si>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</si>
  <si>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</si>
  <si>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</si>
  <si>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</si>
  <si>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</si>
  <si>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</si>
  <si>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</si>
  <si>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</si>
  <si>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</si>
  <si>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</si>
  <si>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</si>
  <si>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</si>
  <si>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</si>
  <si>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</si>
  <si>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</si>
  <si>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</si>
  <si>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</si>
  <si>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</si>
  <si>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</si>
  <si>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</si>
  <si>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</si>
  <si>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</si>
  <si>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</si>
  <si>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</si>
  <si>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</si>
  <si>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</si>
  <si>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</si>
  <si>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</si>
  <si>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</si>
  <si>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</si>
  <si>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</si>
  <si>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</si>
  <si>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</si>
  <si>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</si>
  <si>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</si>
  <si>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</si>
  <si>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</si>
  <si>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</si>
  <si>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</si>
  <si>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</si>
  <si>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</si>
  <si>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</si>
  <si>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</si>
  <si>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</si>
  <si>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</si>
  <si>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</si>
  <si>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</si>
  <si>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</si>
  <si>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</si>
  <si>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</si>
  <si>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</si>
  <si>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</si>
  <si>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</si>
  <si>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</si>
  <si>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</si>
  <si>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</si>
  <si>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</si>
  <si>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</si>
  <si>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</si>
  <si>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</si>
  <si>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</si>
  <si>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</si>
  <si>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</si>
  <si>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</si>
  <si>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</si>
  <si>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</si>
  <si>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</si>
  <si>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</si>
  <si>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</si>
  <si>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</si>
  <si>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</si>
  <si>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</si>
  <si>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</si>
  <si>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</si>
  <si>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</si>
  <si>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</si>
  <si>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</si>
  <si>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</si>
  <si>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</si>
  <si>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</si>
  <si>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</si>
  <si>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</si>
  <si>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</si>
  <si>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</si>
  <si>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</si>
  <si>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</si>
  <si>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</si>
  <si>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</si>
  <si>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</si>
  <si>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</si>
  <si>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</si>
  <si>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</si>
  <si>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</si>
  <si>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</si>
  <si>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</si>
  <si>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</si>
  <si>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</si>
  <si>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</si>
  <si>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</si>
  <si>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</si>
  <si>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</si>
  <si>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</si>
  <si>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</si>
  <si>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</si>
  <si>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</si>
  <si>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</si>
  <si>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</si>
  <si>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</si>
  <si>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</si>
  <si>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</si>
  <si>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</si>
  <si>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</si>
  <si>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</si>
  <si>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</si>
  <si>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</si>
  <si>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</si>
  <si>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</si>
  <si>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</si>
  <si>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</si>
  <si>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</si>
  <si>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</si>
  <si>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</si>
  <si>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</si>
  <si>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</si>
  <si>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</si>
  <si>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</si>
  <si>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</si>
  <si>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</si>
  <si>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</si>
  <si>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</si>
  <si>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</si>
  <si>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</si>
  <si>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</si>
  <si>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</si>
  <si>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</si>
  <si>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</si>
  <si>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</si>
  <si>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</si>
  <si>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</si>
  <si>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</si>
  <si>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</si>
  <si>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</si>
  <si>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</si>
  <si>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</si>
  <si>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</si>
  <si>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</si>
  <si>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</si>
  <si>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</si>
  <si>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</si>
  <si>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</si>
  <si>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</si>
  <si>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</si>
  <si>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</si>
  <si>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</si>
  <si>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</si>
  <si>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</si>
  <si>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</si>
  <si>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</si>
  <si>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</si>
  <si>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</si>
  <si>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</si>
  <si>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</si>
  <si>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</si>
  <si>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</si>
  <si>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</si>
  <si>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</si>
  <si>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</si>
  <si>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</si>
  <si>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</si>
  <si>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</si>
  <si>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</si>
  <si>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</si>
  <si>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</si>
  <si>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</si>
  <si>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</si>
  <si>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</si>
  <si>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</si>
  <si>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</si>
  <si>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</si>
  <si>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</si>
  <si>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</si>
  <si>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</si>
  <si>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</si>
  <si>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</si>
  <si>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</si>
  <si>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</si>
  <si>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</si>
  <si>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</si>
  <si>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</si>
  <si>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</si>
  <si>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</si>
  <si>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</si>
  <si>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</si>
  <si>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</si>
  <si>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</si>
  <si>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</si>
  <si>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</si>
  <si>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</si>
  <si>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</si>
  <si>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</si>
  <si>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</si>
  <si>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</si>
  <si>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</si>
  <si>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</si>
  <si>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</si>
  <si>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</si>
  <si>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</si>
  <si>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</si>
  <si>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</si>
  <si>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</si>
  <si>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</si>
  <si>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</si>
  <si>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</si>
  <si>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</si>
  <si>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</si>
  <si>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</si>
  <si>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</si>
  <si>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</si>
  <si>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</si>
  <si>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</si>
  <si>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</si>
  <si>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</si>
  <si>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</si>
  <si>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</si>
  <si>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</si>
  <si>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</si>
  <si>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</si>
  <si>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</si>
  <si>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</si>
  <si>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</si>
  <si>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</si>
  <si>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</si>
  <si>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</si>
  <si>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</si>
  <si>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</si>
  <si>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</si>
  <si>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</si>
  <si>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</si>
  <si>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</si>
  <si>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</si>
  <si>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</si>
  <si>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</si>
  <si>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</si>
  <si>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</si>
  <si>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</si>
  <si>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</si>
  <si>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</si>
  <si>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</si>
  <si>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</si>
  <si>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</si>
  <si>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</si>
  <si>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</si>
  <si>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</si>
  <si>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</si>
  <si>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</si>
  <si>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</si>
  <si>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</si>
  <si>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</si>
  <si>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</si>
  <si>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</si>
  <si>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</si>
  <si>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</si>
  <si>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</si>
  <si>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</si>
  <si>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</si>
  <si>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</si>
  <si>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</si>
  <si>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</si>
  <si>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</si>
  <si>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</si>
  <si>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</si>
  <si>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</si>
  <si>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</si>
  <si>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</si>
  <si>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</si>
  <si>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</si>
  <si>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</si>
  <si>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</si>
  <si>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</si>
  <si>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</si>
  <si>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</si>
  <si>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</si>
  <si>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</si>
  <si>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</si>
  <si>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</si>
  <si>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</si>
  <si>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</si>
  <si>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</si>
  <si>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</si>
  <si>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</si>
  <si>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</si>
  <si>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</si>
  <si>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</si>
  <si>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</si>
  <si>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</si>
  <si>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</si>
  <si>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</si>
  <si>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</si>
  <si>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</si>
  <si>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</si>
  <si>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</si>
  <si>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</si>
  <si>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</si>
  <si>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</si>
  <si>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</si>
  <si>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</si>
  <si>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</si>
  <si>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</si>
  <si>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</si>
  <si>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</si>
  <si>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</si>
  <si>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</si>
  <si>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</si>
  <si>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</si>
  <si>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</si>
  <si>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</si>
  <si>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</si>
  <si>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</si>
  <si>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</si>
  <si>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</si>
  <si>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</si>
  <si>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</si>
  <si>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</si>
  <si>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</si>
  <si>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</si>
  <si>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</si>
  <si>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</si>
  <si>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</si>
  <si>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</si>
  <si>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</si>
  <si>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</si>
  <si>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</si>
  <si>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</si>
  <si>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</si>
  <si>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</si>
  <si>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</si>
  <si>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</si>
  <si>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</si>
  <si>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</si>
  <si>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</si>
  <si>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</si>
  <si>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</si>
  <si>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</si>
  <si>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</si>
  <si>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</si>
  <si>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</si>
  <si>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</si>
  <si>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</si>
  <si>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</si>
  <si>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</si>
  <si>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</si>
  <si>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</si>
  <si>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</si>
  <si>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</si>
  <si>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</si>
  <si>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</si>
  <si>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</si>
  <si>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</si>
  <si>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</si>
  <si>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</si>
  <si>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</si>
  <si>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</si>
  <si>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</si>
  <si>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</si>
  <si>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</si>
  <si>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</si>
  <si>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</si>
  <si>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</si>
  <si>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</si>
  <si>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</si>
  <si>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</si>
  <si>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</si>
  <si>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</si>
  <si>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</si>
  <si>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</si>
  <si>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</si>
  <si>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</si>
  <si>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</si>
  <si>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</si>
  <si>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</si>
  <si>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</si>
  <si>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</si>
  <si>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</si>
  <si>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</si>
  <si>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</si>
  <si>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</si>
  <si>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</si>
  <si>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</si>
  <si>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</si>
  <si>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</si>
  <si>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</si>
  <si>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</si>
  <si>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</si>
  <si>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</si>
  <si>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</si>
  <si>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</si>
  <si>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</si>
  <si>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</si>
  <si>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</si>
  <si>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</si>
  <si>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</si>
  <si>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</si>
  <si>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</si>
  <si>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</si>
  <si>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</si>
  <si>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</si>
  <si>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</si>
  <si>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</si>
  <si>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</si>
  <si>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</si>
  <si>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</si>
  <si>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</si>
  <si>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</si>
  <si>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</si>
  <si>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</si>
  <si>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</si>
  <si>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</si>
  <si>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</si>
  <si>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</si>
  <si>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</si>
  <si>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</si>
  <si>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</si>
  <si>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</si>
  <si>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</si>
  <si>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</si>
  <si>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</si>
  <si>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</si>
  <si>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</si>
  <si>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</si>
  <si>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</si>
  <si>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</si>
  <si>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</si>
  <si>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</si>
  <si>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</si>
  <si>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</si>
  <si>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</si>
  <si>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</si>
  <si>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</si>
  <si>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</si>
  <si>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</si>
  <si>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</si>
  <si>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</si>
  <si>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</si>
  <si>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</si>
  <si>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</si>
  <si>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</si>
  <si>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</si>
  <si>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</si>
  <si>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</si>
  <si>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</si>
  <si>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</si>
  <si>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</si>
  <si>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</si>
  <si>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</si>
  <si>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</si>
  <si>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</si>
  <si>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</si>
  <si>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</si>
  <si>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</si>
  <si>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</si>
  <si>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</si>
  <si>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</si>
  <si>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</si>
  <si>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</si>
  <si>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</si>
  <si>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</si>
  <si>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</si>
  <si>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</si>
  <si>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</si>
  <si>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</si>
  <si>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</si>
  <si>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</si>
  <si>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</si>
  <si>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</si>
  <si>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</si>
  <si>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</si>
  <si>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</si>
  <si>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</si>
  <si>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</si>
  <si>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</si>
  <si>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</si>
  <si>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</si>
  <si>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</si>
  <si>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</si>
  <si>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</si>
  <si>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</si>
  <si>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</si>
  <si>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</si>
  <si>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</si>
  <si>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</si>
  <si>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</si>
  <si>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</si>
  <si>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</si>
  <si>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</si>
  <si>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</si>
  <si>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</si>
  <si>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</si>
  <si>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</si>
  <si>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</si>
  <si>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</si>
  <si>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</si>
  <si>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</si>
  <si>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</si>
  <si>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</si>
  <si>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</si>
  <si>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</si>
  <si>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</si>
  <si>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</si>
  <si>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</si>
  <si>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</si>
  <si>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</si>
  <si>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</si>
  <si>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</si>
  <si>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</si>
  <si>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</si>
  <si>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</si>
  <si>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</si>
  <si>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</si>
  <si>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</si>
  <si>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</si>
  <si>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</si>
  <si>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</si>
  <si>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</si>
  <si>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</si>
  <si>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</si>
  <si>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</si>
  <si>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</si>
  <si>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</si>
  <si>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</si>
  <si>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</si>
  <si>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</si>
  <si>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</si>
  <si>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</si>
  <si>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</si>
  <si>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</si>
  <si>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</si>
  <si>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</si>
  <si>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</si>
  <si>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</si>
  <si>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</si>
  <si>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</si>
  <si>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</si>
  <si>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</si>
  <si>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</si>
  <si>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</si>
  <si>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</si>
  <si>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</si>
  <si>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</si>
  <si>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</si>
  <si>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</si>
  <si>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</si>
  <si>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</si>
  <si>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</si>
  <si>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</si>
  <si>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</si>
  <si>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</si>
  <si>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</si>
  <si>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</si>
  <si>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</si>
  <si>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</si>
  <si>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</si>
  <si>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</si>
  <si>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</si>
  <si>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</si>
  <si>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</si>
  <si>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</si>
  <si>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</si>
  <si>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</si>
  <si>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</si>
  <si>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</si>
  <si>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</si>
  <si>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</si>
  <si>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</si>
  <si>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</si>
  <si>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</si>
  <si>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</si>
  <si>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</si>
  <si>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</si>
  <si>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</si>
  <si>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</si>
  <si>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</si>
  <si>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</si>
  <si>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</si>
  <si>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</si>
  <si>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</si>
  <si>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</si>
  <si>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</si>
  <si>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</si>
  <si>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</si>
  <si>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</si>
  <si>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</si>
  <si>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</si>
  <si>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</si>
  <si>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</si>
  <si>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</si>
  <si>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</si>
  <si>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</si>
  <si>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</si>
  <si>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</si>
  <si>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</si>
  <si>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</si>
  <si>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</si>
  <si>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</si>
  <si>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</si>
  <si>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</si>
  <si>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</si>
  <si>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</si>
  <si>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</si>
  <si>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</si>
  <si>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</si>
  <si>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</si>
  <si>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</si>
  <si>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</si>
  <si>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</si>
  <si>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</si>
  <si>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</si>
  <si>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</si>
  <si>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</si>
  <si>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</si>
  <si>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</si>
  <si>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</si>
  <si>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</si>
  <si>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</si>
  <si>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</si>
  <si>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</si>
  <si>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</si>
  <si>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</si>
  <si>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</si>
  <si>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</si>
  <si>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</si>
  <si>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</si>
  <si>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</si>
  <si>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</si>
  <si>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</si>
  <si>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</si>
  <si>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</si>
  <si>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</si>
  <si>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</si>
  <si>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</si>
  <si>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</si>
  <si>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</si>
  <si>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</si>
  <si>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</si>
  <si>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</si>
  <si>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</si>
  <si>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</si>
  <si>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</si>
  <si>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</si>
  <si>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</si>
  <si>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</si>
  <si>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</si>
  <si>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</si>
  <si>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</si>
  <si>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</si>
  <si>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</si>
  <si>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</si>
  <si>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</si>
  <si>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</si>
  <si>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</si>
  <si>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</si>
  <si>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</si>
  <si>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</si>
  <si>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</si>
  <si>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</si>
  <si>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</si>
  <si>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</si>
  <si>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</si>
  <si>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</si>
  <si>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</si>
  <si>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</si>
  <si>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</si>
  <si>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</si>
  <si>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</si>
  <si>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</si>
  <si>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</si>
  <si>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</si>
  <si>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</si>
  <si>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</si>
  <si>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</si>
  <si>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</si>
  <si>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</si>
  <si>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</si>
  <si>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</si>
  <si>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</si>
  <si>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</si>
  <si>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</si>
  <si>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</si>
  <si>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</si>
  <si>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</si>
  <si>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</si>
  <si>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</si>
  <si>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</si>
  <si>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</si>
  <si>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</si>
  <si>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</si>
  <si>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</si>
  <si>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</si>
  <si>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</si>
  <si>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</si>
  <si>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</si>
  <si>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</si>
  <si>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</si>
  <si>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</si>
  <si>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</si>
  <si>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</si>
  <si>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</si>
  <si>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</si>
  <si>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</si>
  <si>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</si>
  <si>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</si>
  <si>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</si>
  <si>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</si>
  <si>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</si>
  <si>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</si>
  <si>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</si>
  <si>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</si>
  <si>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</si>
  <si>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</si>
  <si>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</si>
  <si>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</si>
  <si>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</si>
  <si>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</si>
  <si>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</si>
  <si>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</si>
  <si>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</si>
  <si>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</si>
  <si>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</si>
  <si>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</si>
  <si>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</si>
  <si>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</si>
  <si>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</si>
  <si>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</si>
  <si>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</si>
  <si>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</si>
  <si>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</si>
  <si>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</si>
  <si>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</si>
  <si>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</si>
  <si>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</si>
  <si>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</si>
  <si>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</si>
  <si>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</si>
  <si>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</si>
  <si>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</si>
  <si>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</si>
  <si>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</si>
  <si>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</si>
  <si>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</si>
  <si>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</si>
  <si>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</si>
  <si>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</si>
  <si>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</si>
  <si>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</si>
  <si>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</si>
  <si>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</si>
  <si>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</si>
  <si>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</si>
  <si>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</si>
  <si>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</si>
  <si>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</si>
  <si>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</si>
  <si>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</si>
  <si>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</si>
  <si>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</si>
  <si>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</si>
  <si>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</si>
  <si>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</si>
  <si>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</si>
  <si>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</si>
  <si>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</si>
  <si>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</si>
  <si>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</si>
  <si>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</si>
  <si>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</si>
  <si>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</si>
  <si>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</si>
  <si>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</si>
  <si>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</si>
  <si>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</si>
  <si>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</si>
  <si>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</si>
  <si>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</si>
  <si>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</si>
  <si>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</si>
  <si>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</si>
  <si>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</si>
  <si>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</si>
  <si>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</si>
  <si>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</si>
  <si>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</si>
  <si>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</si>
  <si>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</si>
  <si>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</si>
  <si>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</si>
  <si>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</si>
  <si>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</si>
  <si>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</si>
  <si>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</si>
  <si>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</si>
  <si>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</si>
  <si>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</si>
  <si>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</si>
  <si>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</si>
  <si>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</si>
  <si>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</si>
  <si>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</si>
  <si>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</si>
  <si>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</si>
  <si>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</si>
  <si>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</si>
  <si>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</si>
  <si>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</si>
  <si>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</si>
  <si>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</si>
  <si>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</si>
  <si>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</si>
  <si>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</si>
  <si>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</si>
  <si>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</si>
  <si>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</si>
  <si>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</si>
  <si>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</si>
  <si>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</si>
  <si>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</si>
  <si>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</si>
  <si>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</si>
  <si>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</si>
  <si>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</si>
  <si>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</si>
  <si>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</si>
  <si>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</si>
  <si>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</si>
  <si>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</si>
  <si>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</si>
  <si>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</si>
  <si>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</si>
  <si>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</si>
  <si>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</si>
  <si>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</si>
  <si>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</si>
  <si>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</si>
  <si>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</si>
  <si>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</si>
  <si>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</si>
  <si>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</si>
  <si>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</si>
  <si>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</si>
  <si>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</si>
  <si>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</si>
  <si>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</si>
  <si>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</si>
  <si>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</si>
  <si>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</si>
  <si>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</si>
  <si>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</si>
  <si>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</si>
  <si>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</si>
  <si>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</si>
  <si>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</si>
  <si>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</si>
  <si>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</si>
  <si>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</si>
  <si>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</si>
  <si>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</si>
  <si>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</si>
  <si>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</si>
  <si>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</si>
  <si>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</si>
  <si>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</si>
  <si>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</si>
  <si>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</si>
  <si>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</si>
  <si>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</si>
  <si>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</si>
  <si>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</si>
  <si>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</si>
  <si>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</si>
  <si>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</si>
  <si>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</si>
  <si>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</si>
  <si>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</si>
  <si>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</si>
  <si>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</si>
  <si>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</si>
  <si>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</si>
  <si>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</si>
  <si>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</si>
  <si>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</si>
  <si>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</si>
  <si>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</si>
  <si>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</si>
  <si>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</si>
  <si>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</si>
  <si>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</si>
  <si>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</si>
  <si>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</si>
  <si>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</si>
  <si>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</si>
  <si>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</si>
  <si>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</si>
  <si>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</si>
  <si>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</si>
  <si>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</si>
  <si>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</si>
  <si>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</si>
  <si>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</si>
  <si>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</si>
  <si>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</si>
  <si>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</si>
  <si>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</si>
  <si>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</si>
  <si>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</si>
  <si>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</si>
  <si>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</si>
  <si>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</si>
  <si>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</si>
  <si>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</si>
  <si>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</si>
  <si>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</si>
  <si>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</si>
  <si>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</si>
  <si>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</si>
  <si>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</si>
  <si>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</si>
  <si>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</si>
  <si>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</si>
  <si>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</si>
  <si>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</si>
  <si>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</si>
  <si>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</si>
  <si>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</si>
  <si>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</si>
  <si>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</si>
  <si>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</si>
  <si>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</si>
  <si>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</si>
  <si>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</si>
  <si>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</si>
  <si>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</si>
  <si>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</si>
  <si>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</si>
  <si>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</si>
  <si>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</si>
  <si>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</si>
  <si>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</si>
  <si>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</si>
  <si>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</si>
  <si>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</si>
  <si>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</si>
  <si>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</si>
  <si>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</si>
  <si>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</si>
  <si>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</si>
  <si>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</si>
  <si>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</si>
  <si>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</si>
  <si>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</si>
  <si>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</si>
  <si>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</si>
  <si>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</si>
  <si>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</si>
  <si>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</si>
  <si>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</si>
  <si>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</si>
  <si>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</si>
  <si>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</si>
  <si>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</si>
  <si>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</si>
  <si>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</si>
  <si>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</si>
  <si>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</si>
  <si>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</si>
  <si>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</si>
  <si>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</si>
  <si>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</si>
  <si>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</si>
  <si>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</si>
  <si>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</si>
  <si>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</si>
  <si>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</si>
  <si>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</si>
  <si>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</si>
  <si>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</si>
  <si>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</si>
  <si>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</si>
  <si>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</si>
  <si>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</si>
  <si>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</si>
  <si>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</si>
  <si>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</si>
  <si>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</si>
  <si>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</si>
  <si>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</si>
  <si>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</si>
  <si>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</si>
  <si>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</si>
  <si>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</si>
  <si>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</si>
  <si>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</si>
  <si>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</si>
  <si>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</si>
  <si>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</si>
  <si>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</si>
  <si>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</si>
  <si>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</si>
  <si>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</si>
  <si>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</si>
  <si>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</si>
  <si>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</si>
  <si>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</si>
  <si>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</si>
  <si>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</si>
  <si>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</si>
  <si>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</si>
  <si>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</si>
  <si>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</si>
  <si>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</si>
  <si>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</si>
  <si>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</si>
  <si>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</si>
  <si>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</si>
  <si>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</si>
  <si>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</si>
  <si>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</si>
  <si>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</si>
  <si>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</si>
  <si>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</si>
  <si>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</si>
  <si>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</si>
  <si>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</si>
  <si>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</si>
  <si>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</si>
  <si>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</si>
  <si>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</si>
  <si>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</si>
  <si>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</si>
  <si>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</si>
  <si>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</si>
  <si>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</si>
  <si>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</si>
  <si>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</si>
  <si>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</si>
  <si>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</si>
  <si>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</si>
  <si>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</si>
  <si>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</si>
  <si>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</si>
  <si>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</si>
  <si>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</si>
  <si>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</si>
  <si>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</si>
  <si>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</si>
  <si>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</si>
  <si>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</si>
  <si>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</si>
  <si>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</si>
  <si>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</si>
  <si>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</si>
  <si>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</si>
  <si>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</si>
  <si>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</si>
  <si>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</si>
  <si>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</si>
  <si>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</si>
  <si>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</si>
  <si>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</si>
  <si>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</si>
  <si>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</si>
  <si>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</si>
  <si>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</si>
  <si>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</si>
  <si>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</si>
  <si>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</si>
  <si>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</si>
  <si>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</si>
  <si>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</si>
  <si>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</si>
  <si>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</si>
  <si>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</si>
  <si>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</si>
  <si>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</si>
  <si>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</si>
  <si>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</si>
  <si>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</si>
  <si>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</si>
  <si>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</si>
  <si>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</si>
  <si>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</si>
  <si>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</si>
  <si>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</si>
  <si>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</si>
  <si>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</si>
  <si>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</si>
  <si>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</si>
  <si>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</si>
  <si>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</si>
  <si>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</si>
  <si>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</si>
  <si>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</si>
  <si>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</si>
  <si>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</si>
  <si>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</si>
  <si>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</si>
  <si>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</si>
  <si>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</si>
  <si>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</si>
  <si>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</si>
  <si>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</si>
  <si>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</si>
  <si>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</si>
  <si>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</si>
  <si>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</si>
  <si>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</si>
  <si>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</si>
  <si>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</si>
  <si>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</si>
  <si>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</si>
  <si>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</si>
  <si>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</si>
  <si>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</si>
  <si>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</si>
  <si>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</si>
  <si>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</si>
  <si>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</si>
  <si>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</si>
  <si>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</si>
  <si>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</si>
  <si>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</si>
  <si>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</si>
  <si>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</si>
  <si>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</si>
  <si>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</si>
  <si>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</si>
  <si>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</si>
  <si>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</si>
  <si>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</si>
  <si>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</si>
  <si>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</si>
  <si>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</si>
  <si>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</si>
  <si>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</si>
  <si>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</si>
  <si>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</si>
  <si>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</si>
  <si>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</si>
  <si>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</si>
  <si>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</si>
  <si>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</si>
  <si>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</si>
  <si>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</si>
  <si>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</si>
  <si>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</si>
  <si>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</si>
  <si>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</si>
  <si>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</si>
  <si>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</si>
  <si>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</si>
  <si>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</si>
  <si>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</si>
  <si>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</si>
  <si>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</si>
  <si>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</si>
  <si>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</si>
  <si>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</si>
  <si>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</si>
  <si>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</si>
  <si>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</si>
  <si>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</si>
  <si>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</si>
  <si>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</si>
  <si>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</si>
  <si>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</si>
  <si>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</si>
  <si>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</si>
  <si>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</si>
  <si>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</si>
  <si>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</si>
  <si>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</si>
  <si>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</si>
  <si>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</si>
  <si>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</si>
  <si>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</si>
  <si>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</si>
  <si>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</si>
  <si>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</si>
  <si>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</si>
  <si>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</si>
  <si>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</si>
  <si>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</si>
  <si>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</si>
  <si>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</si>
  <si>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</si>
  <si>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</si>
  <si>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</si>
  <si>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</si>
  <si>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</si>
  <si>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</si>
  <si>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</si>
  <si>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</si>
  <si>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</si>
  <si>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</si>
  <si>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</si>
  <si>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</si>
  <si>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</si>
  <si>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</si>
  <si>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</si>
  <si>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</si>
  <si>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</si>
  <si>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</si>
  <si>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</si>
  <si>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</si>
  <si>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</si>
  <si>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</si>
  <si>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</si>
  <si>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</si>
  <si>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</si>
  <si>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</si>
  <si>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</si>
  <si>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</si>
  <si>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</si>
  <si>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</si>
  <si>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</si>
  <si>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</si>
  <si>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</si>
  <si>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</si>
  <si>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</si>
  <si>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</si>
  <si>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</si>
  <si>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</si>
  <si>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</si>
  <si>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</si>
  <si>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</si>
  <si>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</si>
  <si>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</si>
  <si>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</si>
  <si>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</si>
  <si>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</si>
  <si>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</si>
  <si>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</si>
  <si>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</si>
  <si>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</si>
  <si>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</si>
  <si>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</si>
  <si>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</si>
  <si>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</si>
  <si>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</si>
  <si>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</si>
  <si>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</si>
  <si>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</si>
  <si>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</si>
  <si>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</si>
  <si>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</si>
  <si>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</si>
  <si>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</si>
  <si>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</si>
  <si>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</si>
  <si>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</si>
  <si>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</si>
  <si>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</si>
  <si>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</si>
  <si>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</si>
  <si>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</si>
  <si>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</si>
  <si>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</si>
  <si>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</si>
  <si>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</si>
  <si>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</si>
  <si>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</si>
  <si>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</si>
  <si>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</si>
  <si>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</si>
  <si>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</si>
  <si>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</si>
  <si>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</si>
  <si>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</si>
  <si>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</si>
  <si>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</si>
  <si>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</si>
  <si>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</si>
  <si>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</si>
  <si>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</si>
  <si>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</si>
  <si>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</si>
  <si>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</si>
  <si>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</si>
  <si>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</si>
  <si>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</si>
  <si>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</si>
  <si>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</si>
  <si>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</si>
  <si>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</si>
  <si>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</si>
  <si>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</si>
  <si>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</si>
  <si>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</si>
  <si>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</si>
  <si>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</si>
  <si>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</si>
  <si>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</si>
  <si>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</si>
  <si>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</si>
  <si>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</si>
  <si>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</si>
  <si>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</si>
  <si>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</si>
  <si>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</si>
  <si>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</si>
  <si>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</si>
  <si>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</si>
  <si>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</si>
  <si>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</si>
  <si>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</si>
  <si>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</si>
  <si>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</si>
  <si>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</si>
  <si>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</si>
  <si>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</si>
  <si>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</si>
  <si>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</si>
  <si>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</si>
  <si>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</si>
  <si>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</si>
  <si>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</si>
  <si>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</si>
  <si>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</si>
  <si>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</si>
  <si>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</si>
  <si>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</si>
  <si>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</si>
  <si>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</si>
  <si>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</si>
  <si>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</si>
  <si>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</si>
  <si>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</si>
  <si>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</si>
  <si>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</si>
  <si>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</si>
  <si>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</si>
  <si>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</si>
  <si>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</si>
  <si>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</si>
  <si>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</si>
  <si>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</si>
  <si>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</si>
  <si>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</si>
  <si>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</si>
  <si>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</si>
  <si>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</si>
  <si>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</si>
  <si>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</si>
  <si>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</si>
  <si>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</si>
  <si>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</si>
  <si>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</si>
  <si>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</si>
  <si>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</si>
  <si>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</si>
  <si>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</si>
  <si>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</si>
  <si>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</si>
  <si>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</si>
  <si>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</si>
  <si>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</si>
  <si>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</si>
  <si>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</si>
  <si>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</si>
  <si>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</si>
  <si>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</si>
  <si>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</si>
  <si>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</si>
  <si>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</si>
  <si>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</si>
  <si>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</si>
  <si>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</si>
  <si>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</si>
  <si>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</si>
  <si>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</si>
  <si>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</si>
  <si>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</si>
  <si>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</si>
  <si>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</si>
  <si>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</si>
  <si>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</si>
  <si>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</si>
  <si>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</si>
  <si>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</si>
  <si>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</si>
  <si>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</si>
  <si>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</si>
  <si>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</si>
  <si>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</si>
  <si>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</si>
  <si>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</si>
  <si>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</si>
  <si>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</si>
  <si>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</si>
  <si>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</si>
  <si>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</si>
  <si>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</si>
  <si>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</si>
  <si>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</si>
  <si>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</si>
  <si>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</si>
  <si>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</si>
  <si>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</si>
  <si>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</si>
  <si>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</si>
  <si>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</si>
  <si>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</si>
  <si>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</si>
  <si>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</si>
  <si>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</si>
  <si>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</si>
  <si>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</si>
  <si>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</si>
  <si>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</si>
  <si>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</si>
  <si>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</si>
  <si>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</si>
  <si>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</si>
  <si>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</si>
  <si>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</si>
  <si>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</si>
  <si>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</si>
  <si>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</si>
  <si>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</si>
  <si>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</si>
  <si>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</si>
  <si>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</si>
  <si>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</si>
  <si>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</si>
  <si>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</si>
  <si>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</si>
  <si>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</si>
  <si>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</si>
  <si>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</si>
  <si>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</si>
  <si>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</si>
  <si>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</si>
  <si>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</si>
  <si>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</si>
  <si>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</si>
  <si>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</si>
  <si>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</si>
  <si>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</si>
  <si>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</si>
  <si>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</si>
  <si>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</si>
  <si>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</si>
  <si>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</si>
  <si>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</si>
  <si>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</si>
  <si>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</si>
  <si>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</si>
  <si>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</si>
  <si>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</si>
  <si>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</si>
  <si>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</si>
  <si>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</si>
  <si>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</si>
  <si>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</si>
  <si>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</si>
  <si>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</si>
  <si>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</si>
  <si>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</si>
  <si>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</si>
  <si>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</si>
  <si>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</si>
  <si>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</si>
  <si>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</si>
  <si>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</si>
  <si>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</si>
  <si>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</si>
  <si>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</si>
  <si>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</si>
  <si>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</si>
  <si>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</si>
  <si>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</si>
  <si>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</si>
  <si>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</si>
  <si>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</si>
  <si>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</si>
  <si>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</si>
  <si>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</si>
  <si>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</si>
  <si>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</si>
  <si>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</si>
  <si>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</si>
  <si>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</si>
  <si>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</si>
  <si>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</si>
  <si>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</si>
  <si>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</si>
  <si>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</si>
  <si>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</si>
  <si>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</si>
  <si>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</si>
  <si>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</si>
  <si>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</si>
  <si>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</si>
  <si>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</si>
  <si>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</si>
  <si>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</si>
  <si>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</si>
  <si>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</si>
  <si>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</si>
  <si>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</si>
  <si>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</si>
  <si>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</si>
  <si>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</si>
  <si>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</si>
  <si>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</si>
  <si>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</si>
  <si>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</si>
  <si>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</si>
  <si>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</si>
  <si>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</si>
  <si>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</si>
  <si>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</si>
  <si>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</si>
  <si>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</si>
  <si>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</si>
  <si>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</si>
  <si>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</si>
  <si>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</si>
  <si>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</si>
  <si>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</si>
  <si>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</si>
  <si>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</si>
  <si>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</si>
  <si>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</si>
  <si>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</si>
  <si>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</si>
  <si>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</si>
  <si>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</si>
  <si>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</si>
  <si>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</si>
  <si>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</si>
  <si>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</si>
  <si>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</si>
  <si>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</si>
  <si>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</si>
  <si>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</si>
  <si>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</si>
  <si>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</si>
  <si>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</si>
  <si>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</si>
  <si>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</si>
  <si>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</si>
  <si>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</si>
  <si>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</si>
  <si>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</si>
  <si>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</si>
  <si>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</si>
  <si>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</si>
  <si>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</si>
  <si>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</si>
  <si>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</si>
  <si>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</si>
  <si>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</si>
  <si>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</si>
  <si>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</si>
  <si>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</si>
  <si>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</si>
  <si>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</si>
  <si>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</si>
  <si>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</si>
  <si>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</si>
  <si>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</si>
  <si>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</si>
  <si>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</si>
  <si>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</si>
  <si>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</si>
  <si>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</si>
  <si>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</si>
  <si>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</si>
  <si>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</si>
  <si>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</si>
  <si>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</si>
  <si>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</si>
  <si>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</si>
  <si>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</si>
  <si>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</si>
  <si>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</si>
  <si>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</si>
  <si>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</si>
  <si>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</si>
  <si>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</si>
  <si>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</si>
  <si>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</si>
  <si>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</si>
  <si>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</si>
  <si>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</si>
  <si>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</si>
  <si>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</si>
  <si>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</si>
  <si>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</si>
  <si>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</si>
  <si>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</si>
  <si>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</si>
  <si>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</si>
  <si>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</si>
  <si>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</si>
  <si>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</si>
  <si>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</si>
  <si>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</si>
  <si>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</si>
  <si>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</si>
  <si>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</si>
  <si>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</si>
  <si>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</si>
  <si>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</si>
  <si>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</si>
  <si>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</si>
  <si>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</si>
  <si>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</si>
  <si>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</si>
  <si>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</si>
  <si>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</si>
  <si>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</si>
  <si>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</si>
  <si>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</si>
  <si>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</si>
  <si>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</si>
  <si>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</si>
  <si>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</si>
  <si>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</si>
  <si>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</si>
  <si>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</si>
  <si>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</si>
  <si>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</si>
  <si>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</si>
  <si>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</si>
  <si>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</si>
  <si>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</si>
  <si>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</si>
  <si>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</si>
  <si>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</si>
  <si>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</si>
  <si>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</si>
  <si>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</si>
  <si>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</si>
  <si>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</si>
  <si>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</si>
  <si>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</si>
  <si>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</si>
  <si>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</si>
  <si>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</si>
  <si>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</si>
  <si>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</si>
  <si>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</si>
  <si>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</si>
  <si>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</si>
  <si>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</si>
  <si>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</si>
  <si>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</si>
  <si>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</si>
  <si>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</si>
  <si>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</si>
  <si>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</si>
  <si>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</si>
  <si>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</si>
  <si>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</si>
  <si>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</si>
  <si>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</si>
  <si>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</si>
  <si>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</si>
  <si>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</si>
  <si>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</si>
  <si>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</si>
  <si>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</si>
  <si>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</si>
  <si>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</si>
  <si>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</si>
  <si>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</si>
  <si>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</si>
  <si>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</si>
  <si>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</si>
  <si>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</si>
  <si>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</si>
  <si>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</si>
  <si>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</si>
  <si>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</si>
  <si>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</si>
  <si>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</si>
  <si>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</si>
  <si>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</si>
  <si>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</si>
  <si>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</si>
  <si>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</si>
  <si>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</si>
  <si>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</si>
  <si>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</si>
  <si>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</si>
  <si>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</si>
  <si>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</si>
  <si>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</si>
  <si>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</si>
  <si>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</si>
  <si>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</si>
  <si>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</si>
  <si>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</si>
  <si>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</si>
  <si>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</si>
  <si>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</si>
  <si>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</si>
  <si>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</si>
  <si>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</si>
  <si>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</si>
  <si>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</si>
  <si>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</si>
  <si>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</si>
  <si>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</si>
  <si>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</si>
  <si>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</si>
  <si>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</si>
  <si>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</si>
  <si>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</si>
  <si>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</si>
  <si>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</si>
  <si>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</si>
  <si>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</si>
  <si>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</si>
  <si>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</si>
  <si>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</si>
  <si>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</si>
  <si>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</si>
  <si>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</si>
  <si>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</si>
  <si>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</si>
  <si>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</si>
  <si>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</si>
  <si>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</si>
  <si>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</si>
  <si>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</si>
  <si>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</si>
  <si>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</si>
  <si>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</si>
  <si>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</si>
  <si>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</si>
  <si>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</si>
  <si>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</si>
  <si>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</si>
  <si>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</si>
  <si>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</si>
  <si>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</si>
  <si>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</si>
  <si>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</si>
  <si>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</si>
  <si>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</si>
  <si>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</si>
  <si>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</si>
  <si>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</si>
  <si>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</si>
  <si>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</si>
  <si>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</si>
  <si>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</si>
  <si>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</si>
  <si>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</si>
  <si>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</si>
  <si>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</si>
  <si>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</si>
  <si>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</si>
  <si>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</si>
  <si>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</si>
  <si>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</si>
  <si>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</si>
  <si>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</si>
  <si>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</si>
  <si>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</si>
  <si>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</si>
  <si>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</si>
  <si>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</si>
  <si>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</si>
  <si>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</si>
  <si>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</si>
  <si>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</si>
  <si>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</si>
  <si>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</si>
  <si>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</si>
  <si>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</si>
  <si>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</si>
  <si>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</si>
  <si>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</si>
  <si>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</si>
  <si>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</si>
  <si>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</si>
  <si>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</si>
  <si>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</si>
  <si>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</si>
  <si>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</si>
  <si>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</si>
  <si>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</si>
  <si>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</si>
  <si>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</si>
  <si>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</si>
  <si>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</si>
  <si>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</si>
  <si>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</si>
  <si>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</si>
  <si>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</si>
  <si>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</si>
  <si>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</si>
  <si>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</si>
  <si>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</si>
  <si>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</si>
  <si>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</si>
  <si>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</si>
  <si>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</si>
  <si>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</si>
  <si>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</si>
  <si>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</si>
  <si>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</si>
  <si>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</si>
  <si>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</si>
  <si>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</si>
  <si>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</si>
  <si>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</si>
  <si>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</si>
  <si>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</si>
  <si>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</si>
  <si>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</si>
  <si>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</si>
  <si>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</si>
  <si>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</si>
  <si>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</si>
  <si>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</si>
  <si>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</si>
  <si>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</si>
  <si>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</si>
  <si>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</si>
  <si>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</si>
  <si>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</si>
  <si>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</si>
  <si>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</si>
  <si>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</si>
  <si>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</si>
  <si>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</si>
  <si>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</si>
  <si>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</si>
  <si>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</si>
  <si>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</si>
  <si>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</si>
  <si>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</si>
  <si>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</si>
  <si>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</si>
  <si>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</si>
  <si>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</si>
  <si>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</si>
  <si>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</si>
  <si>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</si>
  <si>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</si>
  <si>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</si>
  <si>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</si>
  <si>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</si>
  <si>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</si>
  <si>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</si>
  <si>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</si>
  <si>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</si>
  <si>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</si>
  <si>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</si>
  <si>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</si>
  <si>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</si>
  <si>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</si>
  <si>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</si>
  <si>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</si>
  <si>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</si>
  <si>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</si>
  <si>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</si>
  <si>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</si>
  <si>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</si>
  <si>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</si>
  <si>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</si>
  <si>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</si>
  <si>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</si>
  <si>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</si>
  <si>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</si>
  <si>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</si>
  <si>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</si>
  <si>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</si>
  <si>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</si>
  <si>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</si>
  <si>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</si>
  <si>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</si>
  <si>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</si>
  <si>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</si>
  <si>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</si>
  <si>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</si>
  <si>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</si>
  <si>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</si>
  <si>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</si>
  <si>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</si>
  <si>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</si>
  <si>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</si>
  <si>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</si>
  <si>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</si>
  <si>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</si>
  <si>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</si>
  <si>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</si>
  <si>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</si>
  <si>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</si>
  <si>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</si>
  <si>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</si>
  <si>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</si>
  <si>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</si>
  <si>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</si>
  <si>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</si>
  <si>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</si>
  <si>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</si>
  <si>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</si>
  <si>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</si>
  <si>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</si>
  <si>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</si>
  <si>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</si>
  <si>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</si>
  <si>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</si>
  <si>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</si>
  <si>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</si>
  <si>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</si>
  <si>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</si>
  <si>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</si>
  <si>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</si>
  <si>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</si>
  <si>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</si>
  <si>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</si>
  <si>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</si>
  <si>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</si>
  <si>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</si>
  <si>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</si>
  <si>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</si>
  <si>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</si>
  <si>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</si>
  <si>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</si>
  <si>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</si>
  <si>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</si>
  <si>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</si>
  <si>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</si>
  <si>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</si>
  <si>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</si>
  <si>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</si>
  <si>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</si>
  <si>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</si>
  <si>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</si>
  <si>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</si>
  <si>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</si>
  <si>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</si>
  <si>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</si>
  <si>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</si>
  <si>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</si>
  <si>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</si>
  <si>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</si>
  <si>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</si>
  <si>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</si>
  <si>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</si>
  <si>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</si>
  <si>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</si>
  <si>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</si>
  <si>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</si>
  <si>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</si>
  <si>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</si>
  <si>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</si>
  <si>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</si>
  <si>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</si>
  <si>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</si>
  <si>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</si>
  <si>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</si>
  <si>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</si>
  <si>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</si>
  <si>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</si>
  <si>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</si>
  <si>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</si>
  <si>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</si>
  <si>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</si>
  <si>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</si>
  <si>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</si>
  <si>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</si>
  <si>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</si>
  <si>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</si>
  <si>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</si>
  <si>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</si>
  <si>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</si>
  <si>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</si>
  <si>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</si>
  <si>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</si>
  <si>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</si>
  <si>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</si>
  <si>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</si>
  <si>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</si>
  <si>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</si>
  <si>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</si>
  <si>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</si>
  <si>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</si>
  <si>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</si>
  <si>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</si>
  <si>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</si>
  <si>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</si>
  <si>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</si>
  <si>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</si>
  <si>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</si>
  <si>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</si>
  <si>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</si>
  <si>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</si>
  <si>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</si>
  <si>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</si>
  <si>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</si>
  <si>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</si>
  <si>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</si>
  <si>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</si>
  <si>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</si>
  <si>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</si>
  <si>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</si>
  <si>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</si>
  <si>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</si>
  <si>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</si>
  <si>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</si>
  <si>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</si>
  <si>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</si>
  <si>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</si>
  <si>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</si>
  <si>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</si>
  <si>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</si>
  <si>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</si>
  <si>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</si>
  <si>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</si>
  <si>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</si>
  <si>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</si>
  <si>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</si>
  <si>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</si>
  <si>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</si>
  <si>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</si>
  <si>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</si>
  <si>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</si>
  <si>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</si>
  <si>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</si>
  <si>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</si>
  <si>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</si>
  <si>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</si>
  <si>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</si>
  <si>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</si>
  <si>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</si>
  <si>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</si>
  <si>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</si>
  <si>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</si>
  <si>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</si>
  <si>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</si>
  <si>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</si>
  <si>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</si>
  <si>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</si>
  <si>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</si>
  <si>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</si>
  <si>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</si>
  <si>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</si>
  <si>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</si>
  <si>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</si>
  <si>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</si>
  <si>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</si>
  <si>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</si>
  <si>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</si>
  <si>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</si>
  <si>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</si>
  <si>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</si>
  <si>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</si>
  <si>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</si>
  <si>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</si>
  <si>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</si>
  <si>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</si>
  <si>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</si>
  <si>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</si>
  <si>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</si>
  <si>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</si>
  <si>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</si>
  <si>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</si>
  <si>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</si>
  <si>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</si>
  <si>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</si>
  <si>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</si>
  <si>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</si>
  <si>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</si>
  <si>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</si>
  <si>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</si>
  <si>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</si>
  <si>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</si>
  <si>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</si>
  <si>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</si>
  <si>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</si>
  <si>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</si>
  <si>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</si>
  <si>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</si>
  <si>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</si>
  <si>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</si>
  <si>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</si>
  <si>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</si>
  <si>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</si>
  <si>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</si>
  <si>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</si>
  <si>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</si>
  <si>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</si>
  <si>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</si>
  <si>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</si>
  <si>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</si>
  <si>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</si>
  <si>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</si>
  <si>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</si>
  <si>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</si>
  <si>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</si>
  <si>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</si>
  <si>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</si>
  <si>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</si>
  <si>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</si>
  <si>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</si>
  <si>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</si>
  <si>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</si>
  <si>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</si>
  <si>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</si>
  <si>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</si>
  <si>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</si>
  <si>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</si>
  <si>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</si>
  <si>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</si>
  <si>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</si>
  <si>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</si>
  <si>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</si>
  <si>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</si>
  <si>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</si>
  <si>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</si>
  <si>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</si>
  <si>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</si>
  <si>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</si>
  <si>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</si>
  <si>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</si>
  <si>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</si>
  <si>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</si>
  <si>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</si>
  <si>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</si>
  <si>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</si>
  <si>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</si>
  <si>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</si>
  <si>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</si>
  <si>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</si>
  <si>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</si>
  <si>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</si>
  <si>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</si>
  <si>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</si>
  <si>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</si>
  <si>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</si>
  <si>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</si>
  <si>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</si>
  <si>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</si>
  <si>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</si>
  <si>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</si>
  <si>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</si>
  <si>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</si>
  <si>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</si>
  <si>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</si>
  <si>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</si>
  <si>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</si>
  <si>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</si>
  <si>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</si>
  <si>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</si>
  <si>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</si>
  <si>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</si>
  <si>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</si>
  <si>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</si>
  <si>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</si>
  <si>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</si>
  <si>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</si>
  <si>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</si>
  <si>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</si>
  <si>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</si>
  <si>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</si>
  <si>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</si>
  <si>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</si>
  <si>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</si>
  <si>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</si>
  <si>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</si>
  <si>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</si>
  <si>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</si>
  <si>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</si>
  <si>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</si>
  <si>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</si>
  <si>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</si>
  <si>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</si>
  <si>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</si>
  <si>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</si>
  <si>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</si>
  <si>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</si>
  <si>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</si>
  <si>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</si>
  <si>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</si>
  <si>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</si>
  <si>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</si>
  <si>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</si>
  <si>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</si>
  <si>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</si>
  <si>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</si>
  <si>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</si>
  <si>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</si>
  <si>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</si>
  <si>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</si>
  <si>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</si>
  <si>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</si>
  <si>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</si>
  <si>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</si>
  <si>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</si>
  <si>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</si>
  <si>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</si>
  <si>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</si>
  <si>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</si>
  <si>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</si>
  <si>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</si>
  <si>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</si>
  <si>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</si>
  <si>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</si>
  <si>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</si>
  <si>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</si>
  <si>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</si>
  <si>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</si>
  <si>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</si>
  <si>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</si>
  <si>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</si>
  <si>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</si>
  <si>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</si>
  <si>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</si>
  <si>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</si>
  <si>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</si>
  <si>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</si>
  <si>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</si>
  <si>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</si>
  <si>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</si>
  <si>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</si>
  <si>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</si>
  <si>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</si>
  <si>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</si>
  <si>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</si>
  <si>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</si>
  <si>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</si>
  <si>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</si>
  <si>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</si>
  <si>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</si>
  <si>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</si>
  <si>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</si>
  <si>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</si>
  <si>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</si>
  <si>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</si>
  <si>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</si>
  <si>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</si>
  <si>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</si>
  <si>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</si>
  <si>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</si>
  <si>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</si>
  <si>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</si>
  <si>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</si>
  <si>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</si>
  <si>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</si>
  <si>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</si>
  <si>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</si>
  <si>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</si>
  <si>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</si>
  <si>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</si>
  <si>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</si>
  <si>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</si>
  <si>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</si>
  <si>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</si>
  <si>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</si>
  <si>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</si>
  <si>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</si>
  <si>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</si>
  <si>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</si>
  <si>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</si>
  <si>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</si>
  <si>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</si>
  <si>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</si>
  <si>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</si>
  <si>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</si>
  <si>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</si>
  <si>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</si>
  <si>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</si>
  <si>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</si>
  <si>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</si>
  <si>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</si>
  <si>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</si>
  <si>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</si>
  <si>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</si>
  <si>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</si>
  <si>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</si>
  <si>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</si>
  <si>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</si>
  <si>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</si>
  <si>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</si>
  <si>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</si>
  <si>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</si>
  <si>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</si>
  <si>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</si>
  <si>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</si>
  <si>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</si>
  <si>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</si>
  <si>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</si>
  <si>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</si>
  <si>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</si>
  <si>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</si>
  <si>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</si>
  <si>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</si>
  <si>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</si>
  <si>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</si>
  <si>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</si>
  <si>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</si>
  <si>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</si>
  <si>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</si>
  <si>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</si>
  <si>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</si>
  <si>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</si>
  <si>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</si>
  <si>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</si>
  <si>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</si>
  <si>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</si>
  <si>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</si>
  <si>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</si>
  <si>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</si>
  <si>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</si>
  <si>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</si>
  <si>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</si>
  <si>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</si>
  <si>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</si>
  <si>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</si>
  <si>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</si>
  <si>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</si>
  <si>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</si>
  <si>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</si>
  <si>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</si>
  <si>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</si>
  <si>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</si>
  <si>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</si>
  <si>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</si>
  <si>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</si>
  <si>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</si>
  <si>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</si>
  <si>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</si>
  <si>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</si>
  <si>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</si>
  <si>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</si>
  <si>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</si>
  <si>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</si>
  <si>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</si>
  <si>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</si>
  <si>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</si>
  <si>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</si>
  <si>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</si>
  <si>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</si>
  <si>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</si>
  <si>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</si>
  <si>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</si>
  <si>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</si>
  <si>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</si>
  <si>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</si>
  <si>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</si>
  <si>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</si>
  <si>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</si>
  <si>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</si>
  <si>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</si>
  <si>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</si>
  <si>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</si>
  <si>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</si>
  <si>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</si>
  <si>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</si>
  <si>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</si>
  <si>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</si>
  <si>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</si>
  <si>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</si>
  <si>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</si>
  <si>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</si>
  <si>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</si>
  <si>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</si>
  <si>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</si>
  <si>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</si>
  <si>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</si>
  <si>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</si>
  <si>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</si>
  <si>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</si>
  <si>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</si>
  <si>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</si>
  <si>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</si>
  <si>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</si>
  <si>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</si>
  <si>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</si>
  <si>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</si>
  <si>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</si>
  <si>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</si>
  <si>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</si>
  <si>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</si>
  <si>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</si>
  <si>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</si>
  <si>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</si>
  <si>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</si>
  <si>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</si>
  <si>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</si>
  <si>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</si>
  <si>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</si>
  <si>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</si>
  <si>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</si>
  <si>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</si>
  <si>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</si>
  <si>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</si>
  <si>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</si>
  <si>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</si>
  <si>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</si>
  <si>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</si>
  <si>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</si>
  <si>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</si>
  <si>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</si>
  <si>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</si>
  <si>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</si>
  <si>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</si>
  <si>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</si>
  <si>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</si>
  <si>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</si>
  <si>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</si>
  <si>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</si>
  <si>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</si>
  <si>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</si>
  <si>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</si>
  <si>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</si>
  <si>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</si>
  <si>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</si>
  <si>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</si>
  <si>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</si>
  <si>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</si>
  <si>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</si>
  <si>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</si>
  <si>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</si>
  <si>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</si>
  <si>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</si>
  <si>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</si>
  <si>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</si>
  <si>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</si>
  <si>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</si>
  <si>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</si>
  <si>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</si>
  <si>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</si>
  <si>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</si>
  <si>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</si>
  <si>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</si>
  <si>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</si>
  <si>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</si>
  <si>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</si>
  <si>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</si>
  <si>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</si>
  <si>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</si>
  <si>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</si>
  <si>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</si>
  <si>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</si>
  <si>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</si>
  <si>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</si>
  <si>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</si>
  <si>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</si>
  <si>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</si>
  <si>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</si>
  <si>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</si>
  <si>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</si>
  <si>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</si>
  <si>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</si>
  <si>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</si>
  <si>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</si>
  <si>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</si>
  <si>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</si>
  <si>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</si>
  <si>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</si>
  <si>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</si>
  <si>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</si>
  <si>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</si>
  <si>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</si>
  <si>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</si>
  <si>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</si>
  <si>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</si>
  <si>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</si>
  <si>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</si>
  <si>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</si>
  <si>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</si>
  <si>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</si>
  <si>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</si>
  <si>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</si>
  <si>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</si>
  <si>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</si>
  <si>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</si>
  <si>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</si>
  <si>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</si>
  <si>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</si>
  <si>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</si>
  <si>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</si>
  <si>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</si>
  <si>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</si>
  <si>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</si>
  <si>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</si>
  <si>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</si>
  <si>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</si>
  <si>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</si>
  <si>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</si>
  <si>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</si>
  <si>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</si>
  <si>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</si>
  <si>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</si>
  <si>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</si>
  <si>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</si>
  <si>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</si>
  <si>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</si>
  <si>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</si>
  <si>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</si>
  <si>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</si>
  <si>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</si>
  <si>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</si>
  <si>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</si>
  <si>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</si>
  <si>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</si>
  <si>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</si>
  <si>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</si>
  <si>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</si>
  <si>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</si>
  <si>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</si>
  <si>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</si>
  <si>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</si>
  <si>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</si>
  <si>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</si>
  <si>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</si>
  <si>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</si>
  <si>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</si>
  <si>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</si>
  <si>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</si>
  <si>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</si>
  <si>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</si>
  <si>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</si>
  <si>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</si>
  <si>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</si>
  <si>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</si>
  <si>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</si>
  <si>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</si>
  <si>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</si>
  <si>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</si>
  <si>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</si>
  <si>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</si>
  <si>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</si>
  <si>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</si>
  <si>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</si>
  <si>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</si>
  <si>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</si>
  <si>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</si>
  <si>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</si>
  <si>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</si>
  <si>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</si>
  <si>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</si>
  <si>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</si>
  <si>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</si>
  <si>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</si>
  <si>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</si>
  <si>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</si>
  <si>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</si>
  <si>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</si>
  <si>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</si>
  <si>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</si>
  <si>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</si>
  <si>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</si>
  <si>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</si>
  <si>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</si>
  <si>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</si>
  <si>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</si>
  <si>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</si>
  <si>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</si>
  <si>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</si>
  <si>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</si>
  <si>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</si>
  <si>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</si>
  <si>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</si>
  <si>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</si>
  <si>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</si>
  <si>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</si>
  <si>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</si>
  <si>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</si>
  <si>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</si>
  <si>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</si>
  <si>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</si>
  <si>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</si>
  <si>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</si>
  <si>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</si>
  <si>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</si>
  <si>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</si>
  <si>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</si>
  <si>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</si>
  <si>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</si>
  <si>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</si>
  <si>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</si>
  <si>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</si>
  <si>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</si>
  <si>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</si>
  <si>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</si>
  <si>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</si>
  <si>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</si>
  <si>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</si>
  <si>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</si>
  <si>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</si>
  <si>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</si>
  <si>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</si>
  <si>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</si>
  <si>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</si>
  <si>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</si>
  <si>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</si>
  <si>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</si>
  <si>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</si>
  <si>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</si>
  <si>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</si>
  <si>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</si>
  <si>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</si>
  <si>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</si>
  <si>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</si>
  <si>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</si>
  <si>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</si>
  <si>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</si>
  <si>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</si>
  <si>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</si>
  <si>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</si>
  <si>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</si>
  <si>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</si>
  <si>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</si>
  <si>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</si>
  <si>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</si>
  <si>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</si>
  <si>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</si>
  <si>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</si>
  <si>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</si>
  <si>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</si>
  <si>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</si>
  <si>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</si>
  <si>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</si>
  <si>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</si>
  <si>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</si>
  <si>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</si>
  <si>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</si>
  <si>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</si>
  <si>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</si>
  <si>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</si>
  <si>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</si>
  <si>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</si>
  <si>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</si>
  <si>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</si>
  <si>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</si>
  <si>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</si>
  <si>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</si>
  <si>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</si>
  <si>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</si>
  <si>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</si>
  <si>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</si>
  <si>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</si>
  <si>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</si>
  <si>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</si>
  <si>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</si>
  <si>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</si>
  <si>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</si>
  <si>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</si>
  <si>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</si>
  <si>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</si>
  <si>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</si>
  <si>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</si>
  <si>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</si>
  <si>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</si>
  <si>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</si>
  <si>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</si>
  <si>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</si>
  <si>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</si>
  <si>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</si>
  <si>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</si>
  <si>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</si>
  <si>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</si>
  <si>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</si>
  <si>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</si>
  <si>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</si>
  <si>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</si>
  <si>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</si>
  <si>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</si>
  <si>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</si>
  <si>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</si>
  <si>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</si>
  <si>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</si>
  <si>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</si>
  <si>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</si>
  <si>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</si>
  <si>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</si>
  <si>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</si>
  <si>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</si>
  <si>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</si>
  <si>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</si>
  <si>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</si>
  <si>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</si>
  <si>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</si>
  <si>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</si>
  <si>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</si>
  <si>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</si>
  <si>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</si>
  <si>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</si>
  <si>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</si>
  <si>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</si>
  <si>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</si>
  <si>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</si>
  <si>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</si>
  <si>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</si>
  <si>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</si>
  <si>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</si>
  <si>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</si>
  <si>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</si>
  <si>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</si>
  <si>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</si>
  <si>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</si>
  <si>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</si>
  <si>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</si>
  <si>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</si>
  <si>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</si>
  <si>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</si>
  <si>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</si>
  <si>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</si>
  <si>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</si>
  <si>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</si>
  <si>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</si>
  <si>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</si>
  <si>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</si>
  <si>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</si>
  <si>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</si>
  <si>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</si>
  <si>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</si>
  <si>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</si>
  <si>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</si>
  <si>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</si>
  <si>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</si>
  <si>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</si>
  <si>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</si>
  <si>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</si>
  <si>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</si>
  <si>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</si>
  <si>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</si>
  <si>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</si>
  <si>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</si>
  <si>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</si>
  <si>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</si>
  <si>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</si>
  <si>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</si>
  <si>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</si>
  <si>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</si>
  <si>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</si>
  <si>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</si>
  <si>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</si>
  <si>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</si>
  <si>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</si>
  <si>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</si>
  <si>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</si>
  <si>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</si>
  <si>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</si>
  <si>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</si>
  <si>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</si>
  <si>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</si>
  <si>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</si>
  <si>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</si>
  <si>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</si>
  <si>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</si>
  <si>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</si>
  <si>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</si>
  <si>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</si>
  <si>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</si>
  <si>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</si>
  <si>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</si>
  <si>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</si>
  <si>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</si>
  <si>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</si>
  <si>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</si>
  <si>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</si>
  <si>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</si>
  <si>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</si>
  <si>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</si>
  <si>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</si>
  <si>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</si>
  <si>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</si>
  <si>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</si>
  <si>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</si>
  <si>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</si>
  <si>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</si>
  <si>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</si>
  <si>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</si>
  <si>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</si>
  <si>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</si>
  <si>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</si>
  <si>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</si>
  <si>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</si>
  <si>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</si>
  <si>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</si>
  <si>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</si>
  <si>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</si>
  <si>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</si>
  <si>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</si>
  <si>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</si>
  <si>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</si>
  <si>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</si>
  <si>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</si>
  <si>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</si>
  <si>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</si>
  <si>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</si>
  <si>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</si>
  <si>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</si>
  <si>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</si>
  <si>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</si>
  <si>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</si>
  <si>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</si>
  <si>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</si>
  <si>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</si>
  <si>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</si>
  <si>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</si>
  <si>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</si>
  <si>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</si>
  <si>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</si>
  <si>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</si>
  <si>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</si>
  <si>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</si>
  <si>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</si>
  <si>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</si>
  <si>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</si>
  <si>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</si>
  <si>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</si>
  <si>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</si>
  <si>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</si>
  <si>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</si>
  <si>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</si>
  <si>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</si>
  <si>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</si>
  <si>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</si>
  <si>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</si>
  <si>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</si>
  <si>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</si>
  <si>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</si>
  <si>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</si>
  <si>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</si>
  <si>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</si>
  <si>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</si>
  <si>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</si>
  <si>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</si>
  <si>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</si>
  <si>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</si>
  <si>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</si>
  <si>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</si>
  <si>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</si>
  <si>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</si>
  <si>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</si>
  <si>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</si>
  <si>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</si>
  <si>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</si>
  <si>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</si>
  <si>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</si>
  <si>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</si>
  <si>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</si>
  <si>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</si>
  <si>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</si>
  <si>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</si>
  <si>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</si>
  <si>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</si>
  <si>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</si>
  <si>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</si>
  <si>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</si>
  <si>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</si>
  <si>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</si>
  <si>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</si>
  <si>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</si>
  <si>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</si>
  <si>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</si>
  <si>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</si>
  <si>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</si>
  <si>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</si>
  <si>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</si>
  <si>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</si>
  <si>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</si>
  <si>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</si>
  <si>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</si>
  <si>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</si>
  <si>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</si>
  <si>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</si>
  <si>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</si>
  <si>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</si>
  <si>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</si>
  <si>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</si>
  <si>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</si>
  <si>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</si>
  <si>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</si>
  <si>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</si>
  <si>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</si>
  <si>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</si>
  <si>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</si>
  <si>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</si>
  <si>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</si>
  <si>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</si>
  <si>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</si>
  <si>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</si>
  <si>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</si>
  <si>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</si>
  <si>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</si>
  <si>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</si>
  <si>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</si>
  <si>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</si>
  <si>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</si>
  <si>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</si>
  <si>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</si>
  <si>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</si>
  <si>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</si>
  <si>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</si>
  <si>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</si>
  <si>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</si>
  <si>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</si>
  <si>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</si>
  <si>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</si>
  <si>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</si>
  <si>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</si>
  <si>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</si>
  <si>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</si>
  <si>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</si>
  <si>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</si>
  <si>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</si>
  <si>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</si>
  <si>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</si>
  <si>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</si>
  <si>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</si>
  <si>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</si>
  <si>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</si>
  <si>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</si>
  <si>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</si>
  <si>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</si>
  <si>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</si>
  <si>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</si>
  <si>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</si>
  <si>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</si>
  <si>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</si>
  <si>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</si>
  <si>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</si>
  <si>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</si>
  <si>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</si>
  <si>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</si>
  <si>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</si>
  <si>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</si>
  <si>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</si>
  <si>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</si>
  <si>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</si>
  <si>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</si>
  <si>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</si>
  <si>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</si>
  <si>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</si>
  <si>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</si>
  <si>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</si>
  <si>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</si>
  <si>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</si>
  <si>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</si>
  <si>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</si>
  <si>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</si>
  <si>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</si>
  <si>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</si>
  <si>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</si>
  <si>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</si>
  <si>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</si>
  <si>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</si>
  <si>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</si>
  <si>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</si>
  <si>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</si>
  <si>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</si>
  <si>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</si>
  <si>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</si>
  <si>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</si>
  <si>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</si>
  <si>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</si>
  <si>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</si>
  <si>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</si>
  <si>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</si>
  <si>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</si>
  <si>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</si>
  <si>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</si>
  <si>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</si>
  <si>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</si>
  <si>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</si>
  <si>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</si>
  <si>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</si>
  <si>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</si>
  <si>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</si>
  <si>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</si>
  <si>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</si>
  <si>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</si>
  <si>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</si>
  <si>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</si>
  <si>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</si>
  <si>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</si>
  <si>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</si>
  <si>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</si>
  <si>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</si>
  <si>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</si>
  <si>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</si>
  <si>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</si>
  <si>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</si>
  <si>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</si>
  <si>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</si>
  <si>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</si>
  <si>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</si>
  <si>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</si>
  <si>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</si>
  <si>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</si>
  <si>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</si>
  <si>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</si>
  <si>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</si>
  <si>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</si>
  <si>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</si>
  <si>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</si>
  <si>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</si>
  <si>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</si>
  <si>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</si>
  <si>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</si>
  <si>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</si>
  <si>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</si>
  <si>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</si>
  <si>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</si>
  <si>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</si>
  <si>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</si>
  <si>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</si>
  <si>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</si>
  <si>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</si>
  <si>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</si>
  <si>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</si>
  <si>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</si>
  <si>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</si>
  <si>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</si>
  <si>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</si>
  <si>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</si>
  <si>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</si>
  <si>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</si>
  <si>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</si>
  <si>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</si>
  <si>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</si>
  <si>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</si>
  <si>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</si>
  <si>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</si>
  <si>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</si>
  <si>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</si>
  <si>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</si>
  <si>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</si>
  <si>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</si>
  <si>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</si>
  <si>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</si>
  <si>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</si>
  <si>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</si>
  <si>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</si>
  <si>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</si>
  <si>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</si>
  <si>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</si>
  <si>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</si>
  <si>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</si>
  <si>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</si>
  <si>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</si>
  <si>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</si>
  <si>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</si>
  <si>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</si>
  <si>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</si>
  <si>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</si>
  <si>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</si>
  <si>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</si>
  <si>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</si>
  <si>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</si>
  <si>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</si>
  <si>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</si>
  <si>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</si>
  <si>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</si>
  <si>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</si>
  <si>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</si>
  <si>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</si>
  <si>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</si>
  <si>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</si>
  <si>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</si>
  <si>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</si>
  <si>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</si>
  <si>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</si>
  <si>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</si>
  <si>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</si>
  <si>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</si>
  <si>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</si>
  <si>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</si>
  <si>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</si>
  <si>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</si>
  <si>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</si>
  <si>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</si>
  <si>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</si>
  <si>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</si>
  <si>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</si>
  <si>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</si>
  <si>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</si>
  <si>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</si>
  <si>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</si>
  <si>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</si>
  <si>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</si>
  <si>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</si>
  <si>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</si>
  <si>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</si>
  <si>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</si>
  <si>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</si>
  <si>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</si>
  <si>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</si>
  <si>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</si>
  <si>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</si>
  <si>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</si>
  <si>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</si>
  <si>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</si>
  <si>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</si>
  <si>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</si>
  <si>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</si>
  <si>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</si>
  <si>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</si>
  <si>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</si>
  <si>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</si>
  <si>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</si>
  <si>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</si>
  <si>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</si>
  <si>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</si>
  <si>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</si>
  <si>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</si>
  <si>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</si>
  <si>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</si>
  <si>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</si>
  <si>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</si>
  <si>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</si>
  <si>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</si>
  <si>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</si>
  <si>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</si>
  <si>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</si>
  <si>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</si>
  <si>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</si>
  <si>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</si>
  <si>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</si>
  <si>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</si>
  <si>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</si>
  <si>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</si>
  <si>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</si>
  <si>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</si>
  <si>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</si>
  <si>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</si>
  <si>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</si>
  <si>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</si>
  <si>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</si>
  <si>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</si>
  <si>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</si>
  <si>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</si>
  <si>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</si>
  <si>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</si>
  <si>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</si>
  <si>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</si>
  <si>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</si>
  <si>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</si>
  <si>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</si>
  <si>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</si>
  <si>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</si>
  <si>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</si>
  <si>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</si>
  <si>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</si>
  <si>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</si>
  <si>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</si>
  <si>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</si>
  <si>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</si>
  <si>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</si>
  <si>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</si>
  <si>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</si>
  <si>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</si>
  <si>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</si>
  <si>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</si>
  <si>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</si>
  <si>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</si>
  <si>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</si>
  <si>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</si>
  <si>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</si>
  <si>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</si>
  <si>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</si>
  <si>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</si>
  <si>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</si>
  <si>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</si>
  <si>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</si>
  <si>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</si>
  <si>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</si>
  <si>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</si>
  <si>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</si>
  <si>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</si>
  <si>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</si>
  <si>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</si>
  <si>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</si>
  <si>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</si>
  <si>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</si>
  <si>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</si>
  <si>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</si>
  <si>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</si>
  <si>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</si>
  <si>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</si>
  <si>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</si>
  <si>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</si>
  <si>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</si>
  <si>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</si>
  <si>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</si>
  <si>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</si>
  <si>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</si>
  <si>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</si>
  <si>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</si>
  <si>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</si>
  <si>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</si>
  <si>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</si>
  <si>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</si>
  <si>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</si>
  <si>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</si>
  <si>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</si>
  <si>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</si>
  <si>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</si>
  <si>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</si>
  <si>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</si>
  <si>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</si>
  <si>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</si>
  <si>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</si>
  <si>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</si>
  <si>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</si>
  <si>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</si>
  <si>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</si>
  <si>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</si>
  <si>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</si>
  <si>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</si>
  <si>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</si>
  <si>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</si>
  <si>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</si>
  <si>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</si>
  <si>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</si>
  <si>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</si>
  <si>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</si>
  <si>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</si>
  <si>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</si>
  <si>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</si>
  <si>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</si>
  <si>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</si>
  <si>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</si>
  <si>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</si>
  <si>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</si>
  <si>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</si>
  <si>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</si>
  <si>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</si>
  <si>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</si>
  <si>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</si>
  <si>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</si>
  <si>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</si>
  <si>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</si>
  <si>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</si>
  <si>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</si>
  <si>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</si>
  <si>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</si>
  <si>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</si>
  <si>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</si>
  <si>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</si>
  <si>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</si>
  <si>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</si>
  <si>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</si>
  <si>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</si>
  <si>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</si>
  <si>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</si>
  <si>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</si>
  <si>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</si>
  <si>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</si>
  <si>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</si>
  <si>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</si>
  <si>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</si>
  <si>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</si>
  <si>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</si>
  <si>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</si>
  <si>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</si>
  <si>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</si>
  <si>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</si>
  <si>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</si>
  <si>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</si>
  <si>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</si>
  <si>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</si>
  <si>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</si>
  <si>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</si>
  <si>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</si>
  <si>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</si>
  <si>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</si>
  <si>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</si>
  <si>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</si>
  <si>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</si>
  <si>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</si>
  <si>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</si>
  <si>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</si>
  <si>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</si>
  <si>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</si>
  <si>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</si>
  <si>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</si>
  <si>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</si>
  <si>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</si>
  <si>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</si>
  <si>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</si>
  <si>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</si>
  <si>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</si>
  <si>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</si>
  <si>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</si>
  <si>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</si>
  <si>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</si>
  <si>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</si>
  <si>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</si>
  <si>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</si>
  <si>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</si>
  <si>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</si>
  <si>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</si>
  <si>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</si>
  <si>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</si>
  <si>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</si>
  <si>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</si>
  <si>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</si>
  <si>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</si>
  <si>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</si>
  <si>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</si>
  <si>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</si>
  <si>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</si>
  <si>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</si>
  <si>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</si>
  <si>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</si>
  <si>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</si>
  <si>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</si>
  <si>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</si>
  <si>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</si>
  <si>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</si>
  <si>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</si>
  <si>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</si>
  <si>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</si>
  <si>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</si>
  <si>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</si>
  <si>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</si>
  <si>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</si>
  <si>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</si>
  <si>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</si>
  <si>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</si>
  <si>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</si>
  <si>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</si>
  <si>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</si>
  <si>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</si>
  <si>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</si>
  <si>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</si>
  <si>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</si>
  <si>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</si>
  <si>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</si>
  <si>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</si>
  <si>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</si>
  <si>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</si>
  <si>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</si>
  <si>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</si>
  <si>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</si>
  <si>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</si>
  <si>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</si>
  <si>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</si>
  <si>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</si>
  <si>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</si>
  <si>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</si>
  <si>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</si>
  <si>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</si>
  <si>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</si>
  <si>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</si>
  <si>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</si>
  <si>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</si>
  <si>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</si>
  <si>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</si>
  <si>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</si>
  <si>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</si>
  <si>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</si>
  <si>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</si>
  <si>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</si>
  <si>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</si>
  <si>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</si>
  <si>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</si>
  <si>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</si>
  <si>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</si>
  <si>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</si>
  <si>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</si>
  <si>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</si>
  <si>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</si>
  <si>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</si>
  <si>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</si>
  <si>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</si>
  <si>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</si>
  <si>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</si>
  <si>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</si>
  <si>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</si>
  <si>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</si>
  <si>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</si>
  <si>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</si>
  <si>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</si>
  <si>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</si>
  <si>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</si>
  <si>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</si>
  <si>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</si>
  <si>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</si>
  <si>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</si>
  <si>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</si>
  <si>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</si>
  <si>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</si>
  <si>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</si>
  <si>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</si>
  <si>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</si>
  <si>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</si>
  <si>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</si>
  <si>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</si>
  <si>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</si>
  <si>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</si>
  <si>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</si>
  <si>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</si>
  <si>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</si>
  <si>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</si>
  <si>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</si>
  <si>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</si>
  <si>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</si>
  <si>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</si>
  <si>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</si>
  <si>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</si>
  <si>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</si>
  <si>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</si>
  <si>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</si>
  <si>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</si>
  <si>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</si>
  <si>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</si>
  <si>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</si>
  <si>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</si>
  <si>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</si>
  <si>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</si>
  <si>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</si>
  <si>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</si>
  <si>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</si>
  <si>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</si>
  <si>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</si>
  <si>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</si>
  <si>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</si>
  <si>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</si>
  <si>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</si>
  <si>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</si>
  <si>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</si>
  <si>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</si>
  <si>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</si>
  <si>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</si>
  <si>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</si>
  <si>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</si>
  <si>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</si>
  <si>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</si>
  <si>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</si>
  <si>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</si>
  <si>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</si>
  <si>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</si>
  <si>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</si>
  <si>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</si>
  <si>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</si>
  <si>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</si>
  <si>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</si>
  <si>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</si>
  <si>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</si>
  <si>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</si>
  <si>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</si>
  <si>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</si>
  <si>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</si>
  <si>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</si>
  <si>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</si>
  <si>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</si>
  <si>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</si>
  <si>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</si>
  <si>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</si>
  <si>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</si>
  <si>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</si>
  <si>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</si>
  <si>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</si>
  <si>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</si>
  <si>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</si>
  <si>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</si>
  <si>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</si>
  <si>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</si>
  <si>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</si>
  <si>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</si>
  <si>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</si>
  <si>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</si>
  <si>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</si>
  <si>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</si>
  <si>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</si>
  <si>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</si>
  <si>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</si>
  <si>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</si>
  <si>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</si>
  <si>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</si>
  <si>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</si>
  <si>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</si>
  <si>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</si>
  <si>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</si>
  <si>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</si>
  <si>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</si>
  <si>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</si>
  <si>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</si>
  <si>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</si>
  <si>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</si>
  <si>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</si>
  <si>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</si>
  <si>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</si>
  <si>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</si>
  <si>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</si>
  <si>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</si>
  <si>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</si>
  <si>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</si>
  <si>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</si>
  <si>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</si>
  <si>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</si>
  <si>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</si>
  <si>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</si>
  <si>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</si>
  <si>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</si>
  <si>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</si>
  <si>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</si>
  <si>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</si>
  <si>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</si>
  <si>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</si>
  <si>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</si>
  <si>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</si>
  <si>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</si>
  <si>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</si>
  <si>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</si>
  <si>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</si>
  <si>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</si>
  <si>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</si>
  <si>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</si>
  <si>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</si>
  <si>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</si>
  <si>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</si>
  <si>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</si>
  <si>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</si>
  <si>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</si>
  <si>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</si>
  <si>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</si>
  <si>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</si>
  <si>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</si>
  <si>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</si>
  <si>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</si>
  <si>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</si>
  <si>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</si>
  <si>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</si>
  <si>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</si>
  <si>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</si>
  <si>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</si>
  <si>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</si>
  <si>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</si>
  <si>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</si>
  <si>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</si>
  <si>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</si>
  <si>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</si>
  <si>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</si>
  <si>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</si>
  <si>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</si>
  <si>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</si>
  <si>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</si>
  <si>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</si>
  <si>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</si>
  <si>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</si>
  <si>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</si>
  <si>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</si>
  <si>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</si>
  <si>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</si>
  <si>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</si>
  <si>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</si>
  <si>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</si>
  <si>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</si>
  <si>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</si>
  <si>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</si>
  <si>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</si>
  <si>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</si>
  <si>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</si>
  <si>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</si>
  <si>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</si>
  <si>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</si>
  <si>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</si>
  <si>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</si>
  <si>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</si>
  <si>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</si>
  <si>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</si>
  <si>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</si>
  <si>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</si>
  <si>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</si>
  <si>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</si>
  <si>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</si>
  <si>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</si>
  <si>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</si>
  <si>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</si>
  <si>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</si>
  <si>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</si>
  <si>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</si>
  <si>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</si>
  <si>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</si>
  <si>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</si>
  <si>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</si>
  <si>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</si>
  <si>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</si>
  <si>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</si>
  <si>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</si>
  <si>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</si>
  <si>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</si>
  <si>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</si>
  <si>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</si>
  <si>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</si>
  <si>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</si>
  <si>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</si>
  <si>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</si>
  <si>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</si>
  <si>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</si>
  <si>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</si>
  <si>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</si>
  <si>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</si>
  <si>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</si>
  <si>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</si>
  <si>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</si>
  <si>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</si>
  <si>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</si>
  <si>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</si>
  <si>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</si>
  <si>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</si>
  <si>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</si>
  <si>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</si>
  <si>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</si>
  <si>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</si>
  <si>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</si>
  <si>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</si>
  <si>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</si>
  <si>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</si>
  <si>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</si>
  <si>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</si>
  <si>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</si>
  <si>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</si>
  <si>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</si>
  <si>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</si>
  <si>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</si>
  <si>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</si>
  <si>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</si>
  <si>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</si>
  <si>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</si>
  <si>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</si>
  <si>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</si>
  <si>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</si>
  <si>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</si>
  <si>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</si>
  <si>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</si>
  <si>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</si>
  <si>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</si>
  <si>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</si>
  <si>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</si>
  <si>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</si>
  <si>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</si>
  <si>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</si>
  <si>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</si>
  <si>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</si>
  <si>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</si>
  <si>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</si>
  <si>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</si>
  <si>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</si>
  <si>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</si>
  <si>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</si>
  <si>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</si>
  <si>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</si>
  <si>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</si>
  <si>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</si>
  <si>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</si>
  <si>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</si>
  <si>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</si>
  <si>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</si>
  <si>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</si>
  <si>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</si>
  <si>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</si>
  <si>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</si>
  <si>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</si>
  <si>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</si>
  <si>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</si>
  <si>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</si>
  <si>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</si>
  <si>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</si>
  <si>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</si>
  <si>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</si>
  <si>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</si>
  <si>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</si>
  <si>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</si>
  <si>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</si>
  <si>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</si>
  <si>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</si>
  <si>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</si>
  <si>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</si>
  <si>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</si>
  <si>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</si>
  <si>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</si>
  <si>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</si>
  <si>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</si>
  <si>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</si>
  <si>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</si>
  <si>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</si>
  <si>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</si>
  <si>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</si>
  <si>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</si>
  <si>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</si>
  <si>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</si>
  <si>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</si>
  <si>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</si>
  <si>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</si>
  <si>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</si>
  <si>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</si>
  <si>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</si>
  <si>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</si>
  <si>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</si>
  <si>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</si>
  <si>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</si>
  <si>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</si>
  <si>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</si>
  <si>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</si>
  <si>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</si>
  <si>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</si>
  <si>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</si>
  <si>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</si>
  <si>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</si>
  <si>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</si>
  <si>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</si>
  <si>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</si>
  <si>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</si>
  <si>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</si>
  <si>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</si>
  <si>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</si>
  <si>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</si>
  <si>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</si>
  <si>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</si>
  <si>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</si>
  <si>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</si>
  <si>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</si>
  <si>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</si>
  <si>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</si>
  <si>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</si>
  <si>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</si>
  <si>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</si>
  <si>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</si>
  <si>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</si>
  <si>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</si>
  <si>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</si>
  <si>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</si>
  <si>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</si>
  <si>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</si>
  <si>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</si>
  <si>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</si>
  <si>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</si>
  <si>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</si>
  <si>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</si>
  <si>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</si>
  <si>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</si>
  <si>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</si>
  <si>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</si>
  <si>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</si>
  <si>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</si>
  <si>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</si>
  <si>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</si>
  <si>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</si>
  <si>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</si>
  <si>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</si>
  <si>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</si>
  <si>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</si>
  <si>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</si>
  <si>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</si>
  <si>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</si>
  <si>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</si>
  <si>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</si>
  <si>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</si>
  <si>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</si>
  <si>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</si>
  <si>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</si>
  <si>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</si>
  <si>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</si>
  <si>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</si>
  <si>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</si>
  <si>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</si>
  <si>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</si>
  <si>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</si>
  <si>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</si>
  <si>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</si>
  <si>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</si>
  <si>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</si>
  <si>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</si>
  <si>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</si>
  <si>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</si>
  <si>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</si>
  <si>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</si>
  <si>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</si>
  <si>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</si>
  <si>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</si>
  <si>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</si>
  <si>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</si>
  <si>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</si>
  <si>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</si>
  <si>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</si>
  <si>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</si>
  <si>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</si>
  <si>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</si>
  <si>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</si>
  <si>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</si>
  <si>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</si>
  <si>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</si>
  <si>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</si>
  <si>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</si>
  <si>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</si>
  <si>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</si>
  <si>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</si>
  <si>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</si>
  <si>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</si>
  <si>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</si>
  <si>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</si>
  <si>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</si>
  <si>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</si>
  <si>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</si>
  <si>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</si>
  <si>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</si>
  <si>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</si>
  <si>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</si>
  <si>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</si>
  <si>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</si>
  <si>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</si>
  <si>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</si>
  <si>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</si>
  <si>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</si>
  <si>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</si>
  <si>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</si>
  <si>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</si>
  <si>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</si>
  <si>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</si>
  <si>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</si>
  <si>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</si>
  <si>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</si>
  <si>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</si>
  <si>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</si>
  <si>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</si>
  <si>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</si>
  <si>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</si>
  <si>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</si>
  <si>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</si>
  <si>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</si>
  <si>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</si>
  <si>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</si>
  <si>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</si>
  <si>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</si>
  <si>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</si>
  <si>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</si>
  <si>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</si>
  <si>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</si>
  <si>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</si>
  <si>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</si>
  <si>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</si>
  <si>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</si>
  <si>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</si>
  <si>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</si>
  <si>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</si>
  <si>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</si>
  <si>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</si>
  <si>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</si>
  <si>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</si>
  <si>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</si>
  <si>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</si>
  <si>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</si>
  <si>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</si>
  <si>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</si>
  <si>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</si>
  <si>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</si>
  <si>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</si>
  <si>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</si>
  <si>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</si>
  <si>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</si>
  <si>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</si>
  <si>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</si>
  <si>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</si>
  <si>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</si>
  <si>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</si>
  <si>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</si>
  <si>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</si>
  <si>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</si>
  <si>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</si>
  <si>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</si>
  <si>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</si>
  <si>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</si>
  <si>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</si>
  <si>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</si>
  <si>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</si>
  <si>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</si>
  <si>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</si>
  <si>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</si>
  <si>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</si>
  <si>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</si>
  <si>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</si>
  <si>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</si>
  <si>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</si>
  <si>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</si>
  <si>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</si>
  <si>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</si>
  <si>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</si>
  <si>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</si>
  <si>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</si>
  <si>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</si>
  <si>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</si>
  <si>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</si>
  <si>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</si>
  <si>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</si>
  <si>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</si>
  <si>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</si>
  <si>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</si>
  <si>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</si>
  <si>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</si>
  <si>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</si>
  <si>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</si>
  <si>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</si>
  <si>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</si>
  <si>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</si>
  <si>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</si>
  <si>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</si>
  <si>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</si>
  <si>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</si>
  <si>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</si>
  <si>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</si>
  <si>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</si>
  <si>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</si>
  <si>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</si>
  <si>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</si>
  <si>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</si>
  <si>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</si>
  <si>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</si>
  <si>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</si>
  <si>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</si>
  <si>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</si>
  <si>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</si>
  <si>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</si>
  <si>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</si>
  <si>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</si>
  <si>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</si>
  <si>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</si>
  <si>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</si>
  <si>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</si>
  <si>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</si>
  <si>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</si>
  <si>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</si>
  <si>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</si>
  <si>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</si>
  <si>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</si>
  <si>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</si>
  <si>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</si>
  <si>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</si>
  <si>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</si>
  <si>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</si>
  <si>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</si>
  <si>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</si>
  <si>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</si>
  <si>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</si>
  <si>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</si>
  <si>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</si>
  <si>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</si>
  <si>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</si>
  <si>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</si>
  <si>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</si>
  <si>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</si>
  <si>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</si>
  <si>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</si>
  <si>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</si>
  <si>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</si>
  <si>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</si>
  <si>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</si>
  <si>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</si>
  <si>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</si>
  <si>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</si>
  <si>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</si>
  <si>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</si>
  <si>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</si>
  <si>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</si>
  <si>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</si>
  <si>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</si>
  <si>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</si>
  <si>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</si>
  <si>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</si>
  <si>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</si>
  <si>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</si>
  <si>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</si>
  <si>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</si>
  <si>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</si>
  <si>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</si>
  <si>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</si>
  <si>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</si>
  <si>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</si>
  <si>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</si>
  <si>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</si>
  <si>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</si>
  <si>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</si>
  <si>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</si>
  <si>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</si>
  <si>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</si>
  <si>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</si>
  <si>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</si>
  <si>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</si>
  <si>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</si>
  <si>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</si>
  <si>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</si>
  <si>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</si>
  <si>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</si>
  <si>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</si>
  <si>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</si>
  <si>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</si>
  <si>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</si>
  <si>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</si>
  <si>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</si>
  <si>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</si>
  <si>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</si>
  <si>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</si>
  <si>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</si>
  <si>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</si>
  <si>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</si>
  <si>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</si>
  <si>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</si>
  <si>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</si>
  <si>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</si>
  <si>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</si>
  <si>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</si>
  <si>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</si>
  <si>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</si>
  <si>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</si>
  <si>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</si>
  <si>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</si>
  <si>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</si>
  <si>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</si>
  <si>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</si>
  <si>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</si>
  <si>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</si>
  <si>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</si>
  <si>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</si>
  <si>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</si>
  <si>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</si>
  <si>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</si>
  <si>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</si>
  <si>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</si>
  <si>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</si>
  <si>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</si>
  <si>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</si>
  <si>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</si>
  <si>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</si>
  <si>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</si>
  <si>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</si>
  <si>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</si>
  <si>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</si>
  <si>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</si>
  <si>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</si>
  <si>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</si>
  <si>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</si>
  <si>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</si>
  <si>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</si>
  <si>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</si>
  <si>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</si>
  <si>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</si>
  <si>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</si>
  <si>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</si>
  <si>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</si>
  <si>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</si>
  <si>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</si>
  <si>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</si>
  <si>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</si>
  <si>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</si>
  <si>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</si>
  <si>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</si>
  <si>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</si>
  <si>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</si>
  <si>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</si>
  <si>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</si>
  <si>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</si>
  <si>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</si>
  <si>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</si>
  <si>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</si>
  <si>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</si>
  <si>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</si>
  <si>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</si>
  <si>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</si>
  <si>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</si>
  <si>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</si>
  <si>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</si>
  <si>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</si>
  <si>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</si>
  <si>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</si>
  <si>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</si>
  <si>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</si>
  <si>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</si>
  <si>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</si>
  <si>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</si>
  <si>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</si>
  <si>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</si>
  <si>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</si>
  <si>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</si>
  <si>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</si>
  <si>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</si>
  <si>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</si>
  <si>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</si>
  <si>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</si>
  <si>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</si>
  <si>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</si>
  <si>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</si>
  <si>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</si>
  <si>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</si>
  <si>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</si>
  <si>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</si>
  <si>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</si>
  <si>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</si>
  <si>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</si>
  <si>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</si>
  <si>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</si>
  <si>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</si>
  <si>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</si>
  <si>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</si>
  <si>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</si>
  <si>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</si>
  <si>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</si>
  <si>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</si>
  <si>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</si>
  <si>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</si>
  <si>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</si>
  <si>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</si>
  <si>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</si>
  <si>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</si>
  <si>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</si>
  <si>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</si>
  <si>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</si>
  <si>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</si>
  <si>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</si>
  <si>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</si>
  <si>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</si>
  <si>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</si>
  <si>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</si>
  <si>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</si>
  <si>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</si>
  <si>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</si>
  <si>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</si>
  <si>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</si>
  <si>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</si>
  <si>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</si>
  <si>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</si>
  <si>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</si>
  <si>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</si>
  <si>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</si>
  <si>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</si>
  <si>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</si>
  <si>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</si>
  <si>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</si>
  <si>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</si>
  <si>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</si>
  <si>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</si>
  <si>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</si>
  <si>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</si>
  <si>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</si>
  <si>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</si>
  <si>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</si>
  <si>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</si>
  <si>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</si>
  <si>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</si>
  <si>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</si>
  <si>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</si>
  <si>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</si>
  <si>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</si>
  <si>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</si>
  <si>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</si>
  <si>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</si>
  <si>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</si>
  <si>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</si>
  <si>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</si>
  <si>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</si>
  <si>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</si>
  <si>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</si>
  <si>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</si>
  <si>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</si>
  <si>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</si>
  <si>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</si>
  <si>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</si>
  <si>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</si>
  <si>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</si>
  <si>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</si>
  <si>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</si>
  <si>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</si>
  <si>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</si>
  <si>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</si>
  <si>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</si>
  <si>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</si>
  <si>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</si>
  <si>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</si>
  <si>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</si>
  <si>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</si>
  <si>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</si>
  <si>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</si>
  <si>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</si>
  <si>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</si>
  <si>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</si>
  <si>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</si>
  <si>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</si>
  <si>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</si>
  <si>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</si>
  <si>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</si>
  <si>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</si>
  <si>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</si>
  <si>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</si>
  <si>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</si>
  <si>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</si>
  <si>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</si>
  <si>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</si>
  <si>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</si>
  <si>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</si>
  <si>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</si>
  <si>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</si>
  <si>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</si>
  <si>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</si>
  <si>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</si>
  <si>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</si>
  <si>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</si>
  <si>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</si>
  <si>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</si>
  <si>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</si>
  <si>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</si>
  <si>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</si>
  <si>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</si>
  <si>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</si>
  <si>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</si>
  <si>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</si>
  <si>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</si>
  <si>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</si>
  <si>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</si>
  <si>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</si>
  <si>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</si>
  <si>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</si>
  <si>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</si>
  <si>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</si>
  <si>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</si>
  <si>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</si>
  <si>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</si>
  <si>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</si>
  <si>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</si>
  <si>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</si>
  <si>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</si>
  <si>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</si>
  <si>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</si>
  <si>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</si>
  <si>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</si>
  <si>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</si>
  <si>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</si>
  <si>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</si>
  <si>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</si>
  <si>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</si>
  <si>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</si>
  <si>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</si>
  <si>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</si>
  <si>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</si>
  <si>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</si>
  <si>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</si>
  <si>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</si>
  <si>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</si>
  <si>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</si>
  <si>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</si>
  <si>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</si>
  <si>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</si>
  <si>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</si>
  <si>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</si>
  <si>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</si>
  <si>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</si>
  <si>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</si>
  <si>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</si>
  <si>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</si>
  <si>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</si>
  <si>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</si>
  <si>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</si>
  <si>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</si>
  <si>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</si>
  <si>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</si>
  <si>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</si>
  <si>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</si>
  <si>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</si>
  <si>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</si>
  <si>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</si>
  <si>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</si>
  <si>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</si>
  <si>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</si>
  <si>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</si>
  <si>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</si>
  <si>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</si>
  <si>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</si>
  <si>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</si>
  <si>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</si>
  <si>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</si>
  <si>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</si>
  <si>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</si>
  <si>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</si>
  <si>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</si>
  <si>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</si>
  <si>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</si>
  <si>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</si>
  <si>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</si>
  <si>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</si>
  <si>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</si>
  <si>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</si>
  <si>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</si>
  <si>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</si>
  <si>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</si>
  <si>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</si>
  <si>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</si>
  <si>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</si>
  <si>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</si>
  <si>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</si>
  <si>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</si>
  <si>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</si>
  <si>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</si>
  <si>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</si>
  <si>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</si>
  <si>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</si>
  <si>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</si>
  <si>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</si>
  <si>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</si>
  <si>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</si>
  <si>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</si>
  <si>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</si>
  <si>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</si>
  <si>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</si>
  <si>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</si>
  <si>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</si>
  <si>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</si>
  <si>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</si>
  <si>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</si>
  <si>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</si>
  <si>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</si>
  <si>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</si>
  <si>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</si>
  <si>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</si>
  <si>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</si>
  <si>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</si>
  <si>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</si>
  <si>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</si>
  <si>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</si>
  <si>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</si>
  <si>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</si>
  <si>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</si>
  <si>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</si>
  <si>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</si>
  <si>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</si>
  <si>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</si>
  <si>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</si>
  <si>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</si>
  <si>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</si>
  <si>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</si>
  <si>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</si>
  <si>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</si>
  <si>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</si>
  <si>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</si>
  <si>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</si>
  <si>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</si>
  <si>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</si>
  <si>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</si>
  <si>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</si>
  <si>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</si>
  <si>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</si>
  <si>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</si>
  <si>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</si>
  <si>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</si>
  <si>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</si>
  <si>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</si>
  <si>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</si>
  <si>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</si>
  <si>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</si>
  <si>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</si>
  <si>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</si>
  <si>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</si>
  <si>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</si>
  <si>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</si>
  <si>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</si>
  <si>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</si>
  <si>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</si>
  <si>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</si>
  <si>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</si>
  <si>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</si>
  <si>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</si>
  <si>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</si>
  <si>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</si>
  <si>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</si>
  <si>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</si>
  <si>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</si>
  <si>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</si>
  <si>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</si>
  <si>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</si>
  <si>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</si>
  <si>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</si>
  <si>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</si>
  <si>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</si>
  <si>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</si>
  <si>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</si>
  <si>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</si>
  <si>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</si>
  <si>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</si>
  <si>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</si>
  <si>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</si>
  <si>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</si>
  <si>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</si>
  <si>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</si>
  <si>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</si>
  <si>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</si>
  <si>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</si>
  <si>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</si>
  <si>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</si>
  <si>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</si>
  <si>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</si>
  <si>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</si>
  <si>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</si>
  <si>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</si>
  <si>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</si>
  <si>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</si>
  <si>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</si>
  <si>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</si>
  <si>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</si>
  <si>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</si>
  <si>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</si>
  <si>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</si>
  <si>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</si>
  <si>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</si>
  <si>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</si>
  <si>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</si>
  <si>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</si>
  <si>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</si>
  <si>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</si>
  <si>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</si>
  <si>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</si>
  <si>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</si>
  <si>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</si>
  <si>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</si>
  <si>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</si>
  <si>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</si>
  <si>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</si>
  <si>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</si>
  <si>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</si>
  <si>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</si>
  <si>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</si>
  <si>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</si>
  <si>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</si>
  <si>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</si>
  <si>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</si>
  <si>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</si>
  <si>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</si>
  <si>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</si>
  <si>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</si>
  <si>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</si>
  <si>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</si>
  <si>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</si>
  <si>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</si>
  <si>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</si>
  <si>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</si>
  <si>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</si>
  <si>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</si>
  <si>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</si>
  <si>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</si>
  <si>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</si>
  <si>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</si>
  <si>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</si>
  <si>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</si>
  <si>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</si>
  <si>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</si>
  <si>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</si>
  <si>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</si>
  <si>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</si>
  <si>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</si>
  <si>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</si>
  <si>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</si>
  <si>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</si>
  <si>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</si>
  <si>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</si>
  <si>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</si>
  <si>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</si>
  <si>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</si>
  <si>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</si>
  <si>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</si>
  <si>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</si>
  <si>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</si>
  <si>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</si>
  <si>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</si>
  <si>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</si>
  <si>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</si>
  <si>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</si>
  <si>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</si>
  <si>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</si>
  <si>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</si>
  <si>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</si>
  <si>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</si>
  <si>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</si>
  <si>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</si>
  <si>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</si>
  <si>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</si>
  <si>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</si>
  <si>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</si>
  <si>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</si>
  <si>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</si>
  <si>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</si>
  <si>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</si>
  <si>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</si>
  <si>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</si>
  <si>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</si>
  <si>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</si>
  <si>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</si>
  <si>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</si>
  <si>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</si>
  <si>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</si>
  <si>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</si>
  <si>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</si>
  <si>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</si>
  <si>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</si>
  <si>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</si>
  <si>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</si>
  <si>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</si>
  <si>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</si>
  <si>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</si>
  <si>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</si>
  <si>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</si>
  <si>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</si>
  <si>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</si>
  <si>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</si>
  <si>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</si>
  <si>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</si>
  <si>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</si>
  <si>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</si>
  <si>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</si>
  <si>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</si>
  <si>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</si>
  <si>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</si>
  <si>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</si>
  <si>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</si>
  <si>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</si>
  <si>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</si>
  <si>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</si>
  <si>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</si>
  <si>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</si>
  <si>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</si>
  <si>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</si>
  <si>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</si>
  <si>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</si>
  <si>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</si>
  <si>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</si>
  <si>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</si>
  <si>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</si>
  <si>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</si>
  <si>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</si>
  <si>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</si>
  <si>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</si>
  <si>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</si>
  <si>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</si>
  <si>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</si>
  <si>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</si>
  <si>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</si>
  <si>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</si>
  <si>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</si>
  <si>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</si>
  <si>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</si>
  <si>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</si>
  <si>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</si>
  <si>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</si>
  <si>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</si>
  <si>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</si>
  <si>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</si>
  <si>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</si>
  <si>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</si>
  <si>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</si>
  <si>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</si>
  <si>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</si>
  <si>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</si>
  <si>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</si>
  <si>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</si>
  <si>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</si>
  <si>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</si>
  <si>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</si>
  <si>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</si>
  <si>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</si>
  <si>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</si>
  <si>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</si>
  <si>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</si>
  <si>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</si>
  <si>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</si>
  <si>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</si>
  <si>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</si>
  <si>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</si>
  <si>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</si>
  <si>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</si>
  <si>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</si>
  <si>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</si>
  <si>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</si>
  <si>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</si>
  <si>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</si>
  <si>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</si>
  <si>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</si>
  <si>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</si>
  <si>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</si>
  <si>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</si>
  <si>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</si>
  <si>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</si>
  <si>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</si>
  <si>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</si>
  <si>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</si>
  <si>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</si>
  <si>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</si>
  <si>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</si>
  <si>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</si>
  <si>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</si>
  <si>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</si>
  <si>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</si>
  <si>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</si>
  <si>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</si>
  <si>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</si>
  <si>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</si>
  <si>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</si>
  <si>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</si>
  <si>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</si>
  <si>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</si>
  <si>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</si>
  <si>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</si>
  <si>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</si>
  <si>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</si>
  <si>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</si>
  <si>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</si>
  <si>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</si>
  <si>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</si>
  <si>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</si>
  <si>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</si>
  <si>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</si>
  <si>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</si>
  <si>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</si>
  <si>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</si>
  <si>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</si>
  <si>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</si>
  <si>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</si>
  <si>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</si>
  <si>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</si>
  <si>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</si>
  <si>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</si>
  <si>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</si>
  <si>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</si>
  <si>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</si>
  <si>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</si>
  <si>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</si>
  <si>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</si>
  <si>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</si>
  <si>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</si>
  <si>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</si>
  <si>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</si>
  <si>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</si>
  <si>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</si>
  <si>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</si>
  <si>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</si>
  <si>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</si>
  <si>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</si>
  <si>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</si>
  <si>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</si>
  <si>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</si>
  <si>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</si>
  <si>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</si>
  <si>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</si>
  <si>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</si>
  <si>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</si>
  <si>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</si>
  <si>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</si>
  <si>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</si>
  <si>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</si>
  <si>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</si>
  <si>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</si>
  <si>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</si>
  <si>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</si>
  <si>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</si>
  <si>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</si>
  <si>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</si>
  <si>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</si>
  <si>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</si>
  <si>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</si>
  <si>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</si>
  <si>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</si>
  <si>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</si>
  <si>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</si>
  <si>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</si>
  <si>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</si>
  <si>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</si>
  <si>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</si>
  <si>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</si>
  <si>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</si>
  <si>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</si>
  <si>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</si>
  <si>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</si>
  <si>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</si>
  <si>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</si>
  <si>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</si>
  <si>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</si>
  <si>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</si>
  <si>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</si>
  <si>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</si>
  <si>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</si>
  <si>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</si>
  <si>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</si>
  <si>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</si>
  <si>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</si>
  <si>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</si>
  <si>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</si>
  <si>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</si>
  <si>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</si>
  <si>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</si>
  <si>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</si>
  <si>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</si>
  <si>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</si>
  <si>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</si>
  <si>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</si>
  <si>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</si>
  <si>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</si>
  <si>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</si>
  <si>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</si>
  <si>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</si>
  <si>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</si>
  <si>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</si>
  <si>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</si>
  <si>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</si>
  <si>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</si>
  <si>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</si>
  <si>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</si>
  <si>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</si>
  <si>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</si>
  <si>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</si>
  <si>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</si>
  <si>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</si>
  <si>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</si>
  <si>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</si>
  <si>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</si>
  <si>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</si>
  <si>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</si>
  <si>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</si>
  <si>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</si>
  <si>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</si>
  <si>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</si>
  <si>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</si>
  <si>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</si>
  <si>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</si>
  <si>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</si>
  <si>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</si>
  <si>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</si>
  <si>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</si>
  <si>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</si>
  <si>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</si>
  <si>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</si>
  <si>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</si>
  <si>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</si>
  <si>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</si>
  <si>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</si>
  <si>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</si>
  <si>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</si>
  <si>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</si>
  <si>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</si>
  <si>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</si>
  <si>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</si>
  <si>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</si>
  <si>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</si>
  <si>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</si>
  <si>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</si>
  <si>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</si>
  <si>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</si>
  <si>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</si>
  <si>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</si>
  <si>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</si>
  <si>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</si>
  <si>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</si>
  <si>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</si>
  <si>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</si>
  <si>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</si>
  <si>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</si>
  <si>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</si>
  <si>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</si>
  <si>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</si>
  <si>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</si>
  <si>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</si>
  <si>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</si>
  <si>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</si>
  <si>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</si>
  <si>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</si>
  <si>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</si>
  <si>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</si>
  <si>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</si>
  <si>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</si>
  <si>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</si>
  <si>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</si>
  <si>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</si>
  <si>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</si>
  <si>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</si>
  <si>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</si>
  <si>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</si>
  <si>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</si>
  <si>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</si>
  <si>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</si>
  <si>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</si>
  <si>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</si>
  <si>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</si>
  <si>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</si>
  <si>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</si>
  <si>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</si>
  <si>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</si>
  <si>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</si>
  <si>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</si>
  <si>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</si>
  <si>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</si>
  <si>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</si>
  <si>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</si>
  <si>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</si>
  <si>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</si>
  <si>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</si>
  <si>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</si>
  <si>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</si>
  <si>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</si>
  <si>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</si>
  <si>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</si>
  <si>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</si>
  <si>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</si>
  <si>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</si>
  <si>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</si>
  <si>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</si>
  <si>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</si>
  <si>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</si>
  <si>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</si>
  <si>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</si>
  <si>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</si>
  <si>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</si>
  <si>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</si>
  <si>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</si>
  <si>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</si>
  <si>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</si>
  <si>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</si>
  <si>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</si>
  <si>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</si>
  <si>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</si>
  <si>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</si>
  <si>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</si>
  <si>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</si>
  <si>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</si>
  <si>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</si>
  <si>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</si>
  <si>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</si>
  <si>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</si>
  <si>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</si>
  <si>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</si>
  <si>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</si>
  <si>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</si>
  <si>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</si>
  <si>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</si>
  <si>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</si>
  <si>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</si>
  <si>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</si>
  <si>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</si>
  <si>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</si>
  <si>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</si>
  <si>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</si>
  <si>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</si>
  <si>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</si>
  <si>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</si>
  <si>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</si>
  <si>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</si>
  <si>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</si>
  <si>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</si>
  <si>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</si>
  <si>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</si>
  <si>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</si>
  <si>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</si>
  <si>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</si>
  <si>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</si>
  <si>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</si>
  <si>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</si>
  <si>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</si>
  <si>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</si>
  <si>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</si>
  <si>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</si>
  <si>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</si>
  <si>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</si>
  <si>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</si>
  <si>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</si>
  <si>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</si>
  <si>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</si>
  <si>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</si>
  <si>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</si>
  <si>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</si>
  <si>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</si>
  <si>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</si>
  <si>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</si>
  <si>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</si>
  <si>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</si>
  <si>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</si>
  <si>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</si>
  <si>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</si>
  <si>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</si>
  <si>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</si>
  <si>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</si>
  <si>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</si>
  <si>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</si>
  <si>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</si>
  <si>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</si>
  <si>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</si>
  <si>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</si>
  <si>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</si>
  <si>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</si>
  <si>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</si>
  <si>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</si>
  <si>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</si>
  <si>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</si>
  <si>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</si>
  <si>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</si>
  <si>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</si>
  <si>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</si>
  <si>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</si>
  <si>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</si>
  <si>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</si>
  <si>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</si>
  <si>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</si>
  <si>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</si>
  <si>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</si>
  <si>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</si>
  <si>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</si>
  <si>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</si>
  <si>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</si>
  <si>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</si>
  <si>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</si>
  <si>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</si>
  <si>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</si>
  <si>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</si>
  <si>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</si>
  <si>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</si>
  <si>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</si>
  <si>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</si>
  <si>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</si>
  <si>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</si>
  <si>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</si>
  <si>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</si>
  <si>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</si>
  <si>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</si>
  <si>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</si>
  <si>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</si>
  <si>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</si>
  <si>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</si>
  <si>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</si>
  <si>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</si>
  <si>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</si>
  <si>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</si>
  <si>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</si>
  <si>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</si>
  <si>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</si>
  <si>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</si>
  <si>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</si>
  <si>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</si>
  <si>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</si>
  <si>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</si>
  <si>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</si>
  <si>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</si>
  <si>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</si>
  <si>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</si>
  <si>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</si>
  <si>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</si>
  <si>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</si>
  <si>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</si>
  <si>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</si>
  <si>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</si>
  <si>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</si>
  <si>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</si>
  <si>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</si>
  <si>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</si>
  <si>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</si>
  <si>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</si>
  <si>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</si>
  <si>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</si>
  <si>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</si>
  <si>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</si>
  <si>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</si>
  <si>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</si>
  <si>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</si>
  <si>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</si>
  <si>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</si>
  <si>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</si>
  <si>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</si>
  <si>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</si>
  <si>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</si>
  <si>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</si>
  <si>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</si>
  <si>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</si>
  <si>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</si>
  <si>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</si>
  <si>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</si>
  <si>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</si>
  <si>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</si>
  <si>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</si>
  <si>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</si>
  <si>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</si>
  <si>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</si>
  <si>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</si>
  <si>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</si>
  <si>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</si>
  <si>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</si>
  <si>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</si>
  <si>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</si>
  <si>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</si>
  <si>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</si>
  <si>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</si>
  <si>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</si>
  <si>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</si>
  <si>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</si>
  <si>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</si>
  <si>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</si>
  <si>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</si>
  <si>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</si>
  <si>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</si>
  <si>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</si>
  <si>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</si>
  <si>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</si>
  <si>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</si>
  <si>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</si>
  <si>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</si>
  <si>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</si>
  <si>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</si>
  <si>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</si>
  <si>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</si>
  <si>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</si>
  <si>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</si>
  <si>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</si>
  <si>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</si>
  <si>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</si>
  <si>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</si>
  <si>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</si>
  <si>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</si>
  <si>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</si>
  <si>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</si>
  <si>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</si>
  <si>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</si>
  <si>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</si>
  <si>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</si>
  <si>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</si>
  <si>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</si>
  <si>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</si>
  <si>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</si>
  <si>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</si>
  <si>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</si>
  <si>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</si>
  <si>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</si>
  <si>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</si>
  <si>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</si>
  <si>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</si>
  <si>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</si>
  <si>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</si>
  <si>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</si>
  <si>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</si>
  <si>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</si>
  <si>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</si>
  <si>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</si>
  <si>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</si>
  <si>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</si>
  <si>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</si>
  <si>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</si>
  <si>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</si>
  <si>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</si>
  <si>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</si>
  <si>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</si>
  <si>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</si>
  <si>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</si>
  <si>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</si>
  <si>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</si>
  <si>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</si>
  <si>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</si>
  <si>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</si>
  <si>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</si>
  <si>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</si>
  <si>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</si>
  <si>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</si>
  <si>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</si>
  <si>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</si>
  <si>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</si>
  <si>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</si>
  <si>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</si>
  <si>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</si>
  <si>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</si>
  <si>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</si>
  <si>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</si>
  <si>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</si>
  <si>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</si>
  <si>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</si>
  <si>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</si>
  <si>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</si>
  <si>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</si>
  <si>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</si>
  <si>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</si>
  <si>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</si>
  <si>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</si>
  <si>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</si>
  <si>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</si>
  <si>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</si>
  <si>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</si>
  <si>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</si>
  <si>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</si>
  <si>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</si>
  <si>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</si>
  <si>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</si>
  <si>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</si>
  <si>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</si>
  <si>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</si>
  <si>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</si>
  <si>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</si>
  <si>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</si>
  <si>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</si>
  <si>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</si>
  <si>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</si>
  <si>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</si>
  <si>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</si>
  <si>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</si>
  <si>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</si>
  <si>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</si>
  <si>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</si>
  <si>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</si>
  <si>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</si>
  <si>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</si>
  <si>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</si>
  <si>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</si>
  <si>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</si>
  <si>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</si>
  <si>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</si>
  <si>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</si>
  <si>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</si>
  <si>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</si>
  <si>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</si>
  <si>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</si>
  <si>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</si>
  <si>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</si>
  <si>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</si>
  <si>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</si>
  <si>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</si>
  <si>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</si>
  <si>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</si>
  <si>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</si>
  <si>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</si>
  <si>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</si>
  <si>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</si>
  <si>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</si>
  <si>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</si>
  <si>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</si>
  <si>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</si>
  <si>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</si>
  <si>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</si>
  <si>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</si>
  <si>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</si>
  <si>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</si>
  <si>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</si>
  <si>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</si>
  <si>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</si>
  <si>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</si>
  <si>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</si>
  <si>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</si>
  <si>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</si>
  <si>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</si>
  <si>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</si>
  <si>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</si>
  <si>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</si>
  <si>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</si>
  <si>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</si>
  <si>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</si>
  <si>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</si>
  <si>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</si>
  <si>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</si>
  <si>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</si>
  <si>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</si>
  <si>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</si>
  <si>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</si>
  <si>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</si>
  <si>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</si>
  <si>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</si>
  <si>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</si>
  <si>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</si>
  <si>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</si>
  <si>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</si>
  <si>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</si>
  <si>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</si>
  <si>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</si>
  <si>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</si>
  <si>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</si>
  <si>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</si>
  <si>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</si>
  <si>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</si>
  <si>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</si>
  <si>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</si>
  <si>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</si>
  <si>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</si>
  <si>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</si>
  <si>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</si>
  <si>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</si>
  <si>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</si>
  <si>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</si>
  <si>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</si>
  <si>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</si>
  <si>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</si>
  <si>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</si>
  <si>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</si>
  <si>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</si>
  <si>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</si>
  <si>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</si>
  <si>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</si>
  <si>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</si>
  <si>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</si>
  <si>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</si>
  <si>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</si>
  <si>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</si>
  <si>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</si>
  <si>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</si>
  <si>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</si>
  <si>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</si>
  <si>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</si>
  <si>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</si>
  <si>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</si>
  <si>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</si>
  <si>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</si>
  <si>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</si>
  <si>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</si>
  <si>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</si>
  <si>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</si>
  <si>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</si>
  <si>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</si>
  <si>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</si>
  <si>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</si>
  <si>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</si>
  <si>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</si>
  <si>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</si>
  <si>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</si>
  <si>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</si>
  <si>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</si>
  <si>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</si>
  <si>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</si>
  <si>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</si>
  <si>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</si>
  <si>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</si>
  <si>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</si>
  <si>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</si>
  <si>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</si>
  <si>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</si>
  <si>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</si>
  <si>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</si>
  <si>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</si>
  <si>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</si>
  <si>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</si>
  <si>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</si>
  <si>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</si>
  <si>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</si>
  <si>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</si>
  <si>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</si>
  <si>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</si>
  <si>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</si>
  <si>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</si>
  <si>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</si>
  <si>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</si>
  <si>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</si>
  <si>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</si>
  <si>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</si>
  <si>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</si>
  <si>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</si>
  <si>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</si>
  <si>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</si>
  <si>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</si>
  <si>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</si>
  <si>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</si>
  <si>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</si>
  <si>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</si>
  <si>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</si>
  <si>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</si>
  <si>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</si>
  <si>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</si>
  <si>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</si>
  <si>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</si>
  <si>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</si>
  <si>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</si>
  <si>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</si>
  <si>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</si>
  <si>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</si>
  <si>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</si>
  <si>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</si>
  <si>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</si>
  <si>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</si>
  <si>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</si>
  <si>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</si>
  <si>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</si>
  <si>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</si>
  <si>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</si>
  <si>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</si>
  <si>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</si>
  <si>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</si>
  <si>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</si>
  <si>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</si>
  <si>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</si>
  <si>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</si>
  <si>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</si>
  <si>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</si>
  <si>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</si>
  <si>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</si>
  <si>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</si>
  <si>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</si>
  <si>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</si>
  <si>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</si>
  <si>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</si>
  <si>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</si>
  <si>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</si>
  <si>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</si>
  <si>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</si>
  <si>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</si>
  <si>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</si>
  <si>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</si>
  <si>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</si>
  <si>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</si>
  <si>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</si>
  <si>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</si>
  <si>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</si>
  <si>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</si>
  <si>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</si>
  <si>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</si>
  <si>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</si>
  <si>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</si>
  <si>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</si>
  <si>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</si>
  <si>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</si>
  <si>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</si>
  <si>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</si>
  <si>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</si>
  <si>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</si>
  <si>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</si>
  <si>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</si>
  <si>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</si>
  <si>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</si>
  <si>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</si>
  <si>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</si>
  <si>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</si>
  <si>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</si>
  <si>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</si>
  <si>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</si>
  <si>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</si>
  <si>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</si>
  <si>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</si>
  <si>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</si>
  <si>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</si>
  <si>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</si>
  <si>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</si>
  <si>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</si>
  <si>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</si>
  <si>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</si>
  <si>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</si>
  <si>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</si>
  <si>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</si>
  <si>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</si>
  <si>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</si>
  <si>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</si>
  <si>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</si>
  <si>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</si>
  <si>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</si>
  <si>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</si>
  <si>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</si>
  <si>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</si>
  <si>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</si>
  <si>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</si>
  <si>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</si>
  <si>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</si>
  <si>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</si>
  <si>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</si>
  <si>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</si>
  <si>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</si>
  <si>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</si>
  <si>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</si>
  <si>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</si>
  <si>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</si>
  <si>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</si>
  <si>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</si>
  <si>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</si>
  <si>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</si>
  <si>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</si>
  <si>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</si>
  <si>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</si>
  <si>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</si>
  <si>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</si>
  <si>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</si>
  <si>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</si>
  <si>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</si>
  <si>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</si>
  <si>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</si>
  <si>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</si>
  <si>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</si>
  <si>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</si>
  <si>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</si>
  <si>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</si>
  <si>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</si>
  <si>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</si>
  <si>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</si>
  <si>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</si>
  <si>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</si>
  <si>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</si>
  <si>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</si>
  <si>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</si>
  <si>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</si>
  <si>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</si>
  <si>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</si>
  <si>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</si>
  <si>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</si>
  <si>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</si>
  <si>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</si>
  <si>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</si>
  <si>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</si>
  <si>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</si>
  <si>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</si>
  <si>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</si>
  <si>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</si>
  <si>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</si>
  <si>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</si>
  <si>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</si>
  <si>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</si>
  <si>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</si>
  <si>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</si>
  <si>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</si>
  <si>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</si>
  <si>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</si>
  <si>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</si>
  <si>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</si>
  <si>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</si>
  <si>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</si>
  <si>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</si>
  <si>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</si>
  <si>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</si>
  <si>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</si>
  <si>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</si>
  <si>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</si>
  <si>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</si>
  <si>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</si>
  <si>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</si>
  <si>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</si>
  <si>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</si>
  <si>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</si>
  <si>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</si>
  <si>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</si>
  <si>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</si>
  <si>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</si>
  <si>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</si>
  <si>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</si>
  <si>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</si>
  <si>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</si>
  <si>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</si>
  <si>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</si>
  <si>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</si>
  <si>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</si>
  <si>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</si>
  <si>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</si>
  <si>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</si>
  <si>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</si>
  <si>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</si>
  <si>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</si>
  <si>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</si>
  <si>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</si>
  <si>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</si>
  <si>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</si>
  <si>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</si>
  <si>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</si>
  <si>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</si>
  <si>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</si>
  <si>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</si>
  <si>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</si>
  <si>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</si>
  <si>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</si>
  <si>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</si>
  <si>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</si>
  <si>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</si>
  <si>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</si>
  <si>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</si>
  <si>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</si>
  <si>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</si>
  <si>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</si>
  <si>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</si>
  <si>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</si>
  <si>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</si>
  <si>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</si>
  <si>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</si>
  <si>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</si>
  <si>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</si>
  <si>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</si>
  <si>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</si>
  <si>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</si>
  <si>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</si>
  <si>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</si>
  <si>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</si>
  <si>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</si>
  <si>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</si>
  <si>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</si>
  <si>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</si>
  <si>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</si>
  <si>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</si>
  <si>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</si>
  <si>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</si>
  <si>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</si>
  <si>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</si>
  <si>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</si>
  <si>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</si>
  <si>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</si>
  <si>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</si>
  <si>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</si>
  <si>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</si>
  <si>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</si>
  <si>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</si>
  <si>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</si>
  <si>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</si>
  <si>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</si>
  <si>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</si>
  <si>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</si>
  <si>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</si>
  <si>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</si>
  <si>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</si>
  <si>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</si>
  <si>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</si>
  <si>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</si>
  <si>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</si>
  <si>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</si>
  <si>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</si>
  <si>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</si>
  <si>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</si>
  <si>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</si>
  <si>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</si>
  <si>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</si>
  <si>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</si>
  <si>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</si>
  <si>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</si>
  <si>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</si>
  <si>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</si>
  <si>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</si>
  <si>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</si>
  <si>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</si>
  <si>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</si>
  <si>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</si>
  <si>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</si>
  <si>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</si>
  <si>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</si>
  <si>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</si>
  <si>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</si>
  <si>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</si>
  <si>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</si>
  <si>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</si>
  <si>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</si>
  <si>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</si>
  <si>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</si>
  <si>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</si>
  <si>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</si>
  <si>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</si>
  <si>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</si>
  <si>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</si>
  <si>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</si>
  <si>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</si>
  <si>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</si>
  <si>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</si>
  <si>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</si>
  <si>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</si>
  <si>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</si>
  <si>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</si>
  <si>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</si>
  <si>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</si>
  <si>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</si>
  <si>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</si>
  <si>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</si>
  <si>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</si>
  <si>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</si>
  <si>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</si>
  <si>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</si>
  <si>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</si>
  <si>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</si>
  <si>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</si>
  <si>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</si>
  <si>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</si>
  <si>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</si>
  <si>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</si>
  <si>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</si>
  <si>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</si>
  <si>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</si>
  <si>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</si>
  <si>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</si>
  <si>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</si>
  <si>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</si>
  <si>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</si>
  <si>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</si>
  <si>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</si>
  <si>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</si>
  <si>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</si>
  <si>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</si>
  <si>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</si>
  <si>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</si>
  <si>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</si>
  <si>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</si>
  <si>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</si>
  <si>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</si>
  <si>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</si>
  <si>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</si>
  <si>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</si>
  <si>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</si>
  <si>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</si>
  <si>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</si>
  <si>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</si>
  <si>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</si>
  <si>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</si>
  <si>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</si>
  <si>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</si>
  <si>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</si>
  <si>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</si>
  <si>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</si>
  <si>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</si>
  <si>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</si>
  <si>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</si>
  <si>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</si>
  <si>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</si>
  <si>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</si>
  <si>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</si>
  <si>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</si>
  <si>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</si>
  <si>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</si>
  <si>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</si>
  <si>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</si>
  <si>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</si>
  <si>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</si>
  <si>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</si>
  <si>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</si>
  <si>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</si>
  <si>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</si>
  <si>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</si>
  <si>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</si>
  <si>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</si>
  <si>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</si>
  <si>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</si>
  <si>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</si>
  <si>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</si>
  <si>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</si>
  <si>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</si>
  <si>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</si>
  <si>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</si>
  <si>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</si>
  <si>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</si>
  <si>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</si>
  <si>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</si>
  <si>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</si>
  <si>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</si>
  <si>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</si>
  <si>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</si>
  <si>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</si>
  <si>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</si>
  <si>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</si>
  <si>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</si>
  <si>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</si>
  <si>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</si>
  <si>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</si>
  <si>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</si>
  <si>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</si>
  <si>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</si>
  <si>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</si>
  <si>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</si>
  <si>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</si>
  <si>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</si>
  <si>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</si>
  <si>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</si>
  <si>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</si>
  <si>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</si>
  <si>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</si>
  <si>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</si>
  <si>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</si>
  <si>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</si>
  <si>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</si>
  <si>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</si>
  <si>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</si>
  <si>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</si>
  <si>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</si>
  <si>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</si>
  <si>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</si>
  <si>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</si>
  <si>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</si>
  <si>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</si>
  <si>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</si>
  <si>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</si>
  <si>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</si>
  <si>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</si>
  <si>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</si>
  <si>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</si>
  <si>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</si>
  <si>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</si>
  <si>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</si>
  <si>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</si>
  <si>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</si>
  <si>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</si>
  <si>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</si>
  <si>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</si>
  <si>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</si>
  <si>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</si>
  <si>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</si>
  <si>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</si>
  <si>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</si>
  <si>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</si>
  <si>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</si>
  <si>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</si>
  <si>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</si>
  <si>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</si>
  <si>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</si>
  <si>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</si>
  <si>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</si>
  <si>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</si>
  <si>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</si>
  <si>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</si>
  <si>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</si>
  <si>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</si>
  <si>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</si>
  <si>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</si>
  <si>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</si>
  <si>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</si>
  <si>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</si>
  <si>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</si>
  <si>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</si>
  <si>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</si>
  <si>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</si>
  <si>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</si>
  <si>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</si>
  <si>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</si>
  <si>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</si>
  <si>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</si>
  <si>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</si>
  <si>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</si>
  <si>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</si>
  <si>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</si>
  <si>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</si>
  <si>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</si>
  <si>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</si>
  <si>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</si>
  <si>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</si>
  <si>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</si>
  <si>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</si>
  <si>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</si>
  <si>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</si>
  <si>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</si>
  <si>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</si>
  <si>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</si>
  <si>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</si>
  <si>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</si>
  <si>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</si>
  <si>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</si>
  <si>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</si>
  <si>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</si>
  <si>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</si>
  <si>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</si>
  <si>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</si>
  <si>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</si>
  <si>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</si>
  <si>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</si>
  <si>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</si>
  <si>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</si>
  <si>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</si>
  <si>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</si>
  <si>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</si>
  <si>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</si>
  <si>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</si>
  <si>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</si>
  <si>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</si>
  <si>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</si>
  <si>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</si>
  <si>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</si>
  <si>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</si>
  <si>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</si>
  <si>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</si>
  <si>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</si>
  <si>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</si>
  <si>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</si>
  <si>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</si>
  <si>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</si>
  <si>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</si>
  <si>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</si>
  <si>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</si>
  <si>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</si>
  <si>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</si>
  <si>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</si>
  <si>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</si>
  <si>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</si>
  <si>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</si>
  <si>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</si>
  <si>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</si>
  <si>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</si>
  <si>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</si>
  <si>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</si>
  <si>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</si>
  <si>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</si>
  <si>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</si>
  <si>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</si>
  <si>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</si>
  <si>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</si>
  <si>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</si>
  <si>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</si>
  <si>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</si>
  <si>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</si>
  <si>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</si>
  <si>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</si>
  <si>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</si>
  <si>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</si>
  <si>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</si>
  <si>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</si>
  <si>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</si>
  <si>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</si>
  <si>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</si>
  <si>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</si>
  <si>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</si>
  <si>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</si>
  <si>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</si>
  <si>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</si>
  <si>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</si>
  <si>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</si>
  <si>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</si>
  <si>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</si>
  <si>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</si>
  <si>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</si>
  <si>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</si>
  <si>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</si>
  <si>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</si>
  <si>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</si>
  <si>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</si>
  <si>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</si>
  <si>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</si>
  <si>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</si>
  <si>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</si>
  <si>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</si>
  <si>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</si>
  <si>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</si>
  <si>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</si>
  <si>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</si>
  <si>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</si>
  <si>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</si>
  <si>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</si>
  <si>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</si>
  <si>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</si>
  <si>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</si>
  <si>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</si>
  <si>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</si>
  <si>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</si>
  <si>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</si>
  <si>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</si>
  <si>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</si>
  <si>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</si>
  <si>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</si>
  <si>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</si>
  <si>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</si>
  <si>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</si>
  <si>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</si>
  <si>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</si>
  <si>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</si>
  <si>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</si>
  <si>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</si>
  <si>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</si>
  <si>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</si>
  <si>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</si>
  <si>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</si>
  <si>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</si>
  <si>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</si>
  <si>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</si>
  <si>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</si>
  <si>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</si>
  <si>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</si>
  <si>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</si>
  <si>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</si>
  <si>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</si>
  <si>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</si>
  <si>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</si>
  <si>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</si>
  <si>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</si>
  <si>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</si>
  <si>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</si>
  <si>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</si>
  <si>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</si>
  <si>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</si>
  <si>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</si>
  <si>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</si>
  <si>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</si>
  <si>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</si>
  <si>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</si>
  <si>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</si>
  <si>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</si>
  <si>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</si>
  <si>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</si>
  <si>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</si>
  <si>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</si>
  <si>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</si>
  <si>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</si>
  <si>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</si>
  <si>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</si>
  <si>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</si>
  <si>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</si>
  <si>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</si>
  <si>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</si>
  <si>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</si>
  <si>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</si>
  <si>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</si>
  <si>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</si>
  <si>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</si>
  <si>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</si>
  <si>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</si>
  <si>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</si>
  <si>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</si>
  <si>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</si>
  <si>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</si>
  <si>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</si>
  <si>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</si>
  <si>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</si>
  <si>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</si>
  <si>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</si>
  <si>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</si>
  <si>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</si>
  <si>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</si>
  <si>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</si>
  <si>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</si>
  <si>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</si>
  <si>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</si>
  <si>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</si>
  <si>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</si>
  <si>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</si>
  <si>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</si>
  <si>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</si>
  <si>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</si>
  <si>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</si>
  <si>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</si>
  <si>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</si>
  <si>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</si>
  <si>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</si>
  <si>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</si>
  <si>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</si>
  <si>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</si>
  <si>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</si>
  <si>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</si>
  <si>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</si>
  <si>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</si>
  <si>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</si>
  <si>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</si>
  <si>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</si>
  <si>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</si>
  <si>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</si>
  <si>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</si>
  <si>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</si>
  <si>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</si>
  <si>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</si>
  <si>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</si>
  <si>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</si>
  <si>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</si>
  <si>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</si>
  <si>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</si>
  <si>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</si>
  <si>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</si>
  <si>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</si>
  <si>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</si>
  <si>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</si>
  <si>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</si>
  <si>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</si>
  <si>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</si>
  <si>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</si>
  <si>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</si>
  <si>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</si>
  <si>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</si>
  <si>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</si>
  <si>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</si>
  <si>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</si>
  <si>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</si>
  <si>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</si>
  <si>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</si>
  <si>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</si>
  <si>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</si>
  <si>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</si>
  <si>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</si>
  <si>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</si>
  <si>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</si>
  <si>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</si>
  <si>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</si>
  <si>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</si>
  <si>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</si>
  <si>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</si>
  <si>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</si>
  <si>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</si>
  <si>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</si>
  <si>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</si>
  <si>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</si>
  <si>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</si>
  <si>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</si>
  <si>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</si>
  <si>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</si>
  <si>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</si>
  <si>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</si>
  <si>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</si>
  <si>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</si>
  <si>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</si>
  <si>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</si>
  <si>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</si>
  <si>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</si>
  <si>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</si>
  <si>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</si>
  <si>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</si>
  <si>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</si>
  <si>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</si>
  <si>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</si>
  <si>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</si>
  <si>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</si>
  <si>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</si>
  <si>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</si>
  <si>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</si>
  <si>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</si>
  <si>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</si>
  <si>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</si>
  <si>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</si>
  <si>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</si>
  <si>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</si>
  <si>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</si>
  <si>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</si>
  <si>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</si>
  <si>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</si>
  <si>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</si>
  <si>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</si>
  <si>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</si>
  <si>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</si>
  <si>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</si>
  <si>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</si>
  <si>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</si>
  <si>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</si>
  <si>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</si>
  <si>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</si>
  <si>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</si>
  <si>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</si>
  <si>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</si>
  <si>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</si>
  <si>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</si>
  <si>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</si>
  <si>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</si>
  <si>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</si>
  <si>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</si>
  <si>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</si>
  <si>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</si>
  <si>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</si>
  <si>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</si>
  <si>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</si>
  <si>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</si>
  <si>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</si>
  <si>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</si>
  <si>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</si>
  <si>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</si>
  <si>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</si>
  <si>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</si>
  <si>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</si>
  <si>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</si>
  <si>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</si>
  <si>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</si>
  <si>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</si>
  <si>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</si>
  <si>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</si>
  <si>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</si>
  <si>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</si>
  <si>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</si>
  <si>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</si>
  <si>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</si>
  <si>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</si>
  <si>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</si>
  <si>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</si>
  <si>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</si>
  <si>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</si>
  <si>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</si>
  <si>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</si>
  <si>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</si>
  <si>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</si>
  <si>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</si>
  <si>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</si>
  <si>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</si>
  <si>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</si>
  <si>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</si>
  <si>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</si>
  <si>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</si>
  <si>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</si>
  <si>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</si>
  <si>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</si>
  <si>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</si>
  <si>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</si>
  <si>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</si>
  <si>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</si>
  <si>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</si>
  <si>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</si>
  <si>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</si>
  <si>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</si>
  <si>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</si>
  <si>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</si>
  <si>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</si>
  <si>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</si>
  <si>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</si>
  <si>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</si>
  <si>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</si>
  <si>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</si>
  <si>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</si>
  <si>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</si>
  <si>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</si>
  <si>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</si>
  <si>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</si>
  <si>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</si>
  <si>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</si>
  <si>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</si>
  <si>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</si>
  <si>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</si>
  <si>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</si>
  <si>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</si>
  <si>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</si>
  <si>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</si>
  <si>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</si>
  <si>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</si>
  <si>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</si>
  <si>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</si>
  <si>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</si>
  <si>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</si>
  <si>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</si>
  <si>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</si>
  <si>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</si>
  <si>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</si>
  <si>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</si>
  <si>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</si>
  <si>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</si>
  <si>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</si>
  <si>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</si>
  <si>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</si>
  <si>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</si>
  <si>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</si>
  <si>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</si>
  <si>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</si>
  <si>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</si>
  <si>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</si>
  <si>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</si>
  <si>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</si>
  <si>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</si>
  <si>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</si>
  <si>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</si>
  <si>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</si>
  <si>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</si>
  <si>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</si>
  <si>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</si>
  <si>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</si>
  <si>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</si>
  <si>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</si>
  <si>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</si>
  <si>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</si>
  <si>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</si>
  <si>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</si>
  <si>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</si>
  <si>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</si>
  <si>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</si>
  <si>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</si>
  <si>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</si>
  <si>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</si>
  <si>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</si>
  <si>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</si>
  <si>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</si>
  <si>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</si>
  <si>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</si>
  <si>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</si>
  <si>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</si>
  <si>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</si>
  <si>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</si>
  <si>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</si>
  <si>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</si>
  <si>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</si>
  <si>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</si>
  <si>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</si>
  <si>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</si>
  <si>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</si>
  <si>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</si>
  <si>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</si>
  <si>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</si>
  <si>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</si>
  <si>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</si>
  <si>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</si>
  <si>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</si>
  <si>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</si>
  <si>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</si>
  <si>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</si>
  <si>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</si>
  <si>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</si>
  <si>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</si>
  <si>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</si>
  <si>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</si>
  <si>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</si>
  <si>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</si>
  <si>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</si>
  <si>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</si>
  <si>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</si>
  <si>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</si>
  <si>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</si>
  <si>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</si>
  <si>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</si>
  <si>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</si>
  <si>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</si>
  <si>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</si>
  <si>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</si>
  <si>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</si>
  <si>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</si>
  <si>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</si>
  <si>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</si>
  <si>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</si>
  <si>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</si>
  <si>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</si>
  <si>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</si>
  <si>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</si>
  <si>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</si>
  <si>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</si>
  <si>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</si>
  <si>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</si>
  <si>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</si>
  <si>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</si>
  <si>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</si>
  <si>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</si>
  <si>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</si>
  <si>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</si>
  <si>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</si>
  <si>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</si>
  <si>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</si>
  <si>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</si>
  <si>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</si>
  <si>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</si>
  <si>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</si>
  <si>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</si>
  <si>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</si>
  <si>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</si>
  <si>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</si>
  <si>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</si>
  <si>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</si>
  <si>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</si>
  <si>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</si>
  <si>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</si>
  <si>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</si>
  <si>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</si>
  <si>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</si>
  <si>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</si>
  <si>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</si>
  <si>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</si>
  <si>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</si>
  <si>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</si>
  <si>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</si>
  <si>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</si>
  <si>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</si>
  <si>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</si>
  <si>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</si>
  <si>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</si>
  <si>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</si>
  <si>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</si>
  <si>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</si>
  <si>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</si>
  <si>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</si>
  <si>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</si>
  <si>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</si>
  <si>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</si>
  <si>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</si>
  <si>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</si>
  <si>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</si>
  <si>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</si>
  <si>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</si>
  <si>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</si>
  <si>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</si>
  <si>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</si>
  <si>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</si>
  <si>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</si>
  <si>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</si>
  <si>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</si>
  <si>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</si>
  <si>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</si>
  <si>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</si>
  <si>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</si>
  <si>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</si>
  <si>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</si>
  <si>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</si>
  <si>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</si>
  <si>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</si>
  <si>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</si>
  <si>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</si>
  <si>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</si>
  <si>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</si>
  <si>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</si>
  <si>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</si>
  <si>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</si>
  <si>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</si>
  <si>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</si>
  <si>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</si>
  <si>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</si>
  <si>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</si>
  <si>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</si>
  <si>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</si>
  <si>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</si>
  <si>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</si>
  <si>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</si>
  <si>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</si>
  <si>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</si>
  <si>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</si>
  <si>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</si>
  <si>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</si>
  <si>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</si>
  <si>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</si>
  <si>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</si>
  <si>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</si>
  <si>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</si>
  <si>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</si>
  <si>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</si>
  <si>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</si>
  <si>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</si>
  <si>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</si>
  <si>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</si>
  <si>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</si>
  <si>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</si>
  <si>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</si>
  <si>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</si>
  <si>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</si>
  <si>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</si>
  <si>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</si>
  <si>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</si>
  <si>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</si>
  <si>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</si>
  <si>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</si>
  <si>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</si>
  <si>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</si>
  <si>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</si>
  <si>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</si>
  <si>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</si>
  <si>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</si>
  <si>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</si>
  <si>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</si>
  <si>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</si>
  <si>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</si>
  <si>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</si>
  <si>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</si>
  <si>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</si>
  <si>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</si>
  <si>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</si>
  <si>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</si>
  <si>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</si>
  <si>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</si>
  <si>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</si>
  <si>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</si>
  <si>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</si>
  <si>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</si>
  <si>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</si>
  <si>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</si>
  <si>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</si>
  <si>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</si>
  <si>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</si>
  <si>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</si>
  <si>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</si>
  <si>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</si>
  <si>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</si>
  <si>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</si>
  <si>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</si>
  <si>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</si>
  <si>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</si>
  <si>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</si>
  <si>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</si>
  <si>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</si>
  <si>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</si>
  <si>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</si>
  <si>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</si>
  <si>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</si>
  <si>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</si>
  <si>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</si>
  <si>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</si>
  <si>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</si>
  <si>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</si>
  <si>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</si>
  <si>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</si>
  <si>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</si>
  <si>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</si>
  <si>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</si>
  <si>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</si>
  <si>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</si>
  <si>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</si>
  <si>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</si>
  <si>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</si>
  <si>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</si>
  <si>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</si>
  <si>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</si>
  <si>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</si>
  <si>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</si>
  <si>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</si>
  <si>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</si>
  <si>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</si>
  <si>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</si>
  <si>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</si>
  <si>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</si>
  <si>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</si>
  <si>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</si>
  <si>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</si>
  <si>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</si>
  <si>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</si>
  <si>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</si>
  <si>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</si>
  <si>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</si>
  <si>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</si>
  <si>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</si>
  <si>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</si>
  <si>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</si>
  <si>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</si>
  <si>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</si>
  <si>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</si>
  <si>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</si>
  <si>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</si>
  <si>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</si>
  <si>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</si>
  <si>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</si>
  <si>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</si>
  <si>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</si>
  <si>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</si>
  <si>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</si>
  <si>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</si>
  <si>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</si>
  <si>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</si>
  <si>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</si>
  <si>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</si>
  <si>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</si>
  <si>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</si>
  <si>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</si>
  <si>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</si>
  <si>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</si>
  <si>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</si>
  <si>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</si>
  <si>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</si>
  <si>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</si>
  <si>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</si>
  <si>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</si>
  <si>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</si>
  <si>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</si>
  <si>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</si>
  <si>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</si>
  <si>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</si>
  <si>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</si>
  <si>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</si>
  <si>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</si>
  <si>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</si>
  <si>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</si>
  <si>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</si>
  <si>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</si>
  <si>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</si>
  <si>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</si>
  <si>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</si>
  <si>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</si>
  <si>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</si>
  <si>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</si>
  <si>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</si>
  <si>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</si>
  <si>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</si>
  <si>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</si>
  <si>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</si>
  <si>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</si>
  <si>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</si>
  <si>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</si>
  <si>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</si>
  <si>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</si>
  <si>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</si>
  <si>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</si>
  <si>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</si>
  <si>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</si>
  <si>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</si>
  <si>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</si>
  <si>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</si>
  <si>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</si>
  <si>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</si>
  <si>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</si>
  <si>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</si>
  <si>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</si>
  <si>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</si>
  <si>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</si>
  <si>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</si>
  <si>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</si>
  <si>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</si>
  <si>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</si>
  <si>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</si>
  <si>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</si>
  <si>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</si>
  <si>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</si>
  <si>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</si>
  <si>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</si>
  <si>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</si>
  <si>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</si>
  <si>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</si>
  <si>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</si>
  <si>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</si>
  <si>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</si>
  <si>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</si>
  <si>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</si>
  <si>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</si>
  <si>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</si>
  <si>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</si>
  <si>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</si>
  <si>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</si>
  <si>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</si>
  <si>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</si>
  <si>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</si>
  <si>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</si>
  <si>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</si>
  <si>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</si>
  <si>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</si>
  <si>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</si>
  <si>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</si>
  <si>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</si>
  <si>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</si>
  <si>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</si>
  <si>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</si>
  <si>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</si>
  <si>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</si>
  <si>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</si>
  <si>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</si>
  <si>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</si>
  <si>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</si>
  <si>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</si>
  <si>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</si>
  <si>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</si>
  <si>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</si>
  <si>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</si>
  <si>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</si>
  <si>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</si>
  <si>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</si>
  <si>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</si>
  <si>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</si>
  <si>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</si>
  <si>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</si>
  <si>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</si>
  <si>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</si>
  <si>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</si>
  <si>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</si>
  <si>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</si>
  <si>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</si>
  <si>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</si>
  <si>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</si>
  <si>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</si>
  <si>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</si>
  <si>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</si>
  <si>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</si>
  <si>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</si>
  <si>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</si>
  <si>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</si>
  <si>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</si>
  <si>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</si>
  <si>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</si>
  <si>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</si>
  <si>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</si>
  <si>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</si>
  <si>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</si>
  <si>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</si>
  <si>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</si>
  <si>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</si>
  <si>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</si>
  <si>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</si>
  <si>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</si>
  <si>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</si>
  <si>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</si>
  <si>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</si>
  <si>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</si>
  <si>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</si>
  <si>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</si>
  <si>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</si>
  <si>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</si>
  <si>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</si>
  <si>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</si>
  <si>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</si>
  <si>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</si>
  <si>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</si>
  <si>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</si>
  <si>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</si>
  <si>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</si>
  <si>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</si>
  <si>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</si>
  <si>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</si>
  <si>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</si>
  <si>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</si>
  <si>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</si>
  <si>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</si>
  <si>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</si>
  <si>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</si>
  <si>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</si>
  <si>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</si>
  <si>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</si>
  <si>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</si>
  <si>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</si>
  <si>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</si>
  <si>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</si>
  <si>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</si>
  <si>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</si>
  <si>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</si>
  <si>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</si>
  <si>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</si>
  <si>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</si>
  <si>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</si>
  <si>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</si>
  <si>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</si>
  <si>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</si>
  <si>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</si>
  <si>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</si>
  <si>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</si>
  <si>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</si>
  <si>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</si>
  <si>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</si>
  <si>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</si>
  <si>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</si>
  <si>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</si>
  <si>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</si>
  <si>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</si>
  <si>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</si>
  <si>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</si>
  <si>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</si>
  <si>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</si>
  <si>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</si>
  <si>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</si>
  <si>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</si>
  <si>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</si>
  <si>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</si>
  <si>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</si>
  <si>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</si>
  <si>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</si>
  <si>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</si>
  <si>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</si>
  <si>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</si>
  <si>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</si>
  <si>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</si>
  <si>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</si>
  <si>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</si>
  <si>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</si>
  <si>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</si>
  <si>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</si>
  <si>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</si>
  <si>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</si>
  <si>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</si>
  <si>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</si>
  <si>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</si>
  <si>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</si>
  <si>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</si>
  <si>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</si>
  <si>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</si>
  <si>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</si>
  <si>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</si>
  <si>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</si>
  <si>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</si>
  <si>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</si>
  <si>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</si>
  <si>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</si>
  <si>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</si>
  <si>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</si>
  <si>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</si>
  <si>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</si>
  <si>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</si>
  <si>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</si>
  <si>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</si>
  <si>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</si>
  <si>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</si>
  <si>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</si>
  <si>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</si>
  <si>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</si>
  <si>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</si>
  <si>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</si>
  <si>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</si>
  <si>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</si>
  <si>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</si>
  <si>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</si>
  <si>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</si>
  <si>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</si>
  <si>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</si>
  <si>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</si>
  <si>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</si>
  <si>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</si>
  <si>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</si>
  <si>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</si>
  <si>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</si>
  <si>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</si>
  <si>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</si>
  <si>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</si>
  <si>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</si>
  <si>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</si>
  <si>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</si>
  <si>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</si>
  <si>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</si>
  <si>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</si>
  <si>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</si>
  <si>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</si>
  <si>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</si>
  <si>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</si>
  <si>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</si>
  <si>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</si>
  <si>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</si>
  <si>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</si>
  <si>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</si>
  <si>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</si>
  <si>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</si>
  <si>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</si>
  <si>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</si>
  <si>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</si>
  <si>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</si>
  <si>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</si>
  <si>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</si>
  <si>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</si>
  <si>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</si>
  <si>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</si>
  <si>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</si>
  <si>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</si>
  <si>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</si>
  <si>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</si>
  <si>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</si>
  <si>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</si>
  <si>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</si>
  <si>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</si>
  <si>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</si>
  <si>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</si>
  <si>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</si>
  <si>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</si>
  <si>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</si>
  <si>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</si>
  <si>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</si>
  <si>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</si>
  <si>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</si>
  <si>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</si>
  <si>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</si>
  <si>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</si>
  <si>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</si>
  <si>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</si>
  <si>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</si>
  <si>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</si>
  <si>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</si>
  <si>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</si>
  <si>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</si>
  <si>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</si>
  <si>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</si>
  <si>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</si>
  <si>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</si>
  <si>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</si>
  <si>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</si>
  <si>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</si>
  <si>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</si>
  <si>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</si>
  <si>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</si>
  <si>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</si>
  <si>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</si>
  <si>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</si>
  <si>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</si>
  <si>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</si>
  <si>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</si>
  <si>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</si>
  <si>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</si>
  <si>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</si>
  <si>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</si>
  <si>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</si>
  <si>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</si>
  <si>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</si>
  <si>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</si>
  <si>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</si>
  <si>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</si>
  <si>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</si>
  <si>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</si>
  <si>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</si>
  <si>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</si>
  <si>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</si>
  <si>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</si>
  <si>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</si>
  <si>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</si>
  <si>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</si>
  <si>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</si>
  <si>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</si>
  <si>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</si>
  <si>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</si>
  <si>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</si>
  <si>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</si>
  <si>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</si>
  <si>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</si>
  <si>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</si>
  <si>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</si>
  <si>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</si>
  <si>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</si>
  <si>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</si>
  <si>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</si>
  <si>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</si>
  <si>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</si>
  <si>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</si>
  <si>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</si>
  <si>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</si>
  <si>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</si>
  <si>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</si>
  <si>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</si>
  <si>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</si>
  <si>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</si>
  <si>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</si>
  <si>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</si>
  <si>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</si>
  <si>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</si>
  <si>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</si>
  <si>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</si>
  <si>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</si>
  <si>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</si>
  <si>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</si>
  <si>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</si>
  <si>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</si>
  <si>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</si>
  <si>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</si>
  <si>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</si>
  <si>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</si>
  <si>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</si>
  <si>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</si>
  <si>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</si>
  <si>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</si>
  <si>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</si>
  <si>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</si>
  <si>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</si>
  <si>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</si>
  <si>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</si>
  <si>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</si>
  <si>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</si>
  <si>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</si>
  <si>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</si>
  <si>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</si>
  <si>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</si>
  <si>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</si>
  <si>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</si>
  <si>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</si>
  <si>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</si>
  <si>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</si>
  <si>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</si>
  <si>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</si>
  <si>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</si>
  <si>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</si>
  <si>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</si>
  <si>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</si>
  <si>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</si>
  <si>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</si>
  <si>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</si>
  <si>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</si>
  <si>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</si>
  <si>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</si>
  <si>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</si>
  <si>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</si>
  <si>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</si>
  <si>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</si>
  <si>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</si>
  <si>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</si>
  <si>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</si>
  <si>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</si>
  <si>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</si>
  <si>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</si>
  <si>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</si>
  <si>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</si>
  <si>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</si>
  <si>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</si>
  <si>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</si>
  <si>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</si>
  <si>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</si>
  <si>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</si>
  <si>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</si>
  <si>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</si>
  <si>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</si>
  <si>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</si>
  <si>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</si>
  <si>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</si>
  <si>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</si>
  <si>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</si>
  <si>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</si>
  <si>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</si>
  <si>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</si>
  <si>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</si>
  <si>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</si>
  <si>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</si>
  <si>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</si>
  <si>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</si>
  <si>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</si>
  <si>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</si>
  <si>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</si>
  <si>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</si>
  <si>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</si>
  <si>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</si>
  <si>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</si>
  <si>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</si>
  <si>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</si>
  <si>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</si>
  <si>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</si>
  <si>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</si>
  <si>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</si>
  <si>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</si>
  <si>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</si>
  <si>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</si>
  <si>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</si>
  <si>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</si>
  <si>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</si>
  <si>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</si>
  <si>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</si>
  <si>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</si>
  <si>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</si>
  <si>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</si>
  <si>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</si>
  <si>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</si>
  <si>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</si>
  <si>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</si>
  <si>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</si>
  <si>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</si>
  <si>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</si>
  <si>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</si>
  <si>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</si>
  <si>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</si>
  <si>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</si>
  <si>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</si>
  <si>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</si>
  <si>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</si>
  <si>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</si>
  <si>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</si>
  <si>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</si>
  <si>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</si>
  <si>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</si>
  <si>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</si>
  <si>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</si>
  <si>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</si>
  <si>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</si>
  <si>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</si>
  <si>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</si>
  <si>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</si>
  <si>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</si>
  <si>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</si>
  <si>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</si>
  <si>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</si>
  <si>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</si>
  <si>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</si>
  <si>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</si>
  <si>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</si>
  <si>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</si>
  <si>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</si>
  <si>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</si>
  <si>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</si>
  <si>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</si>
  <si>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</si>
  <si>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</si>
  <si>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</si>
  <si>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</si>
  <si>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</si>
  <si>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</si>
  <si>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</si>
  <si>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</si>
  <si>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</si>
  <si>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</si>
  <si>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</si>
  <si>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</si>
  <si>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</si>
  <si>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</si>
  <si>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</si>
  <si>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</si>
  <si>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</si>
  <si>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</si>
  <si>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</si>
  <si>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</si>
  <si>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</si>
  <si>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</si>
  <si>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</si>
  <si>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</si>
  <si>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</si>
  <si>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</si>
  <si>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</si>
  <si>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</si>
  <si>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</si>
  <si>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</si>
  <si>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</si>
  <si>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</si>
  <si>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</si>
  <si>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</si>
  <si>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</si>
  <si>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</si>
  <si>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</si>
  <si>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</si>
  <si>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</si>
  <si>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</si>
  <si>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</si>
  <si>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</si>
  <si>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</si>
  <si>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</si>
  <si>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</si>
  <si>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</si>
  <si>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</si>
  <si>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</si>
  <si>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</si>
  <si>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</si>
  <si>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</si>
  <si>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</si>
  <si>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</si>
  <si>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</si>
  <si>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</si>
  <si>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</si>
  <si>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</si>
  <si>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</si>
  <si>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</si>
  <si>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</si>
  <si>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</si>
  <si>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</si>
  <si>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</si>
  <si>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</si>
  <si>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</si>
  <si>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</si>
  <si>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</si>
  <si>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</si>
  <si>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</si>
  <si>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</si>
  <si>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</si>
  <si>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</si>
  <si>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</si>
  <si>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</si>
  <si>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</si>
  <si>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</si>
  <si>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</si>
  <si>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</si>
  <si>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</si>
  <si>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</si>
  <si>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</si>
  <si>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</si>
  <si>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</si>
  <si>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</si>
  <si>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</si>
  <si>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</si>
  <si>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</si>
  <si>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</si>
  <si>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</si>
  <si>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</si>
  <si>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</si>
  <si>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</si>
  <si>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</si>
  <si>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</si>
  <si>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</si>
  <si>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</si>
  <si>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</si>
  <si>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</si>
  <si>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</si>
  <si>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</si>
  <si>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</si>
  <si>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</si>
  <si>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</si>
  <si>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</si>
  <si>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</si>
  <si>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</si>
  <si>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</si>
  <si>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</si>
  <si>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</si>
  <si>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</si>
  <si>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</si>
  <si>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</si>
  <si>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</si>
  <si>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</si>
  <si>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</si>
  <si>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</si>
  <si>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</si>
  <si>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</si>
  <si>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</si>
  <si>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</si>
  <si>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</si>
  <si>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</si>
  <si>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</si>
  <si>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</si>
  <si>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</si>
  <si>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</si>
  <si>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</si>
  <si>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</si>
  <si>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</si>
  <si>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</si>
  <si>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</si>
  <si>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</si>
  <si>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</si>
  <si>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</si>
  <si>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</si>
  <si>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</si>
  <si>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</si>
  <si>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</si>
  <si>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</si>
  <si>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</si>
  <si>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</si>
  <si>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</si>
  <si>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</si>
  <si>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</si>
  <si>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</si>
  <si>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</si>
  <si>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</si>
  <si>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</si>
  <si>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</si>
  <si>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</si>
  <si>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</si>
  <si>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</si>
  <si>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</si>
  <si>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</si>
  <si>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</si>
  <si>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</si>
  <si>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</si>
  <si>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</si>
  <si>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</si>
  <si>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</si>
  <si>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</si>
  <si>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</si>
  <si>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</si>
  <si>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</si>
  <si>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</si>
  <si>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</si>
  <si>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</si>
  <si>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</si>
  <si>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</si>
  <si>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</si>
  <si>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</si>
  <si>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</si>
  <si>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</si>
  <si>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</si>
  <si>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</si>
  <si>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</si>
  <si>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</si>
  <si>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</si>
  <si>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</si>
  <si>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</si>
  <si>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</si>
  <si>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</si>
  <si>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</si>
  <si>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</si>
  <si>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</si>
  <si>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</si>
  <si>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</si>
  <si>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</si>
  <si>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</si>
  <si>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</si>
  <si>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</si>
  <si>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</si>
  <si>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</si>
  <si>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</si>
  <si>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</si>
  <si>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</si>
  <si>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</si>
  <si>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</si>
  <si>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</si>
  <si>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</si>
  <si>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</si>
  <si>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</si>
  <si>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</si>
  <si>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</si>
  <si>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</si>
  <si>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</si>
  <si>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</si>
  <si>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</si>
  <si>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</si>
  <si>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</si>
  <si>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</si>
  <si>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</si>
  <si>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</si>
  <si>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</si>
  <si>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</si>
  <si>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</si>
  <si>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</si>
  <si>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</si>
  <si>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</si>
  <si>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</si>
  <si>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</si>
  <si>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</si>
  <si>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</si>
  <si>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</si>
  <si>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</si>
  <si>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</si>
  <si>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</si>
  <si>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</si>
  <si>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</si>
  <si>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</si>
  <si>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</si>
  <si>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</si>
  <si>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</si>
  <si>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</si>
  <si>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</si>
  <si>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</si>
  <si>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</si>
  <si>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</si>
  <si>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</si>
  <si>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</si>
  <si>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</si>
  <si>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</si>
  <si>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</si>
  <si>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</si>
  <si>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</si>
  <si>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</si>
  <si>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</si>
  <si>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</si>
  <si>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</si>
  <si>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</si>
  <si>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</si>
  <si>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</si>
  <si>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</si>
  <si>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</si>
  <si>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</si>
  <si>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</si>
  <si>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</si>
  <si>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</si>
  <si>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</si>
  <si>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</si>
  <si>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</si>
  <si>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</si>
  <si>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</si>
  <si>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</si>
  <si>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</si>
  <si>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</si>
  <si>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</si>
  <si>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</si>
  <si>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</si>
  <si>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</si>
  <si>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</si>
  <si>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</si>
  <si>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</si>
  <si>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</si>
  <si>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</si>
  <si>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</si>
  <si>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</si>
  <si>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</si>
  <si>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</si>
  <si>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</si>
  <si>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</si>
  <si>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</si>
  <si>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</si>
  <si>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</si>
  <si>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</si>
  <si>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</si>
  <si>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</si>
  <si>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</si>
  <si>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</si>
  <si>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</si>
  <si>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</si>
  <si>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</si>
  <si>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</si>
  <si>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</si>
  <si>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</si>
  <si>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</si>
  <si>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</si>
  <si>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</si>
  <si>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</si>
  <si>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</si>
  <si>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</si>
  <si>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</si>
  <si>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</si>
  <si>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</si>
  <si>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</si>
  <si>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</si>
  <si>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</si>
  <si>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</si>
  <si>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</si>
  <si>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</si>
  <si>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</si>
  <si>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</si>
  <si>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</si>
  <si>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</si>
  <si>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</si>
  <si>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</si>
  <si>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</si>
  <si>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</si>
  <si>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</si>
  <si>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</si>
  <si>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</si>
  <si>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</si>
  <si>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</si>
  <si>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</si>
  <si>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</si>
  <si>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</si>
  <si>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</si>
  <si>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</si>
  <si>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</si>
  <si>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</si>
  <si>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</si>
  <si>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</si>
  <si>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</si>
  <si>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</si>
  <si>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</si>
  <si>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</si>
  <si>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</si>
  <si>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</si>
  <si>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</si>
  <si>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</si>
  <si>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</si>
  <si>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</si>
  <si>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</si>
  <si>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</si>
  <si>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</si>
  <si>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</si>
  <si>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</si>
  <si>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</si>
  <si>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</si>
  <si>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</si>
  <si>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</si>
  <si>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</si>
  <si>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</si>
  <si>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</si>
  <si>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</si>
  <si>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</si>
  <si>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</si>
  <si>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</si>
  <si>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</si>
  <si>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</si>
  <si>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</si>
  <si>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</si>
  <si>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</si>
  <si>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</si>
  <si>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</si>
  <si>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</si>
  <si>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</si>
  <si>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</si>
  <si>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</si>
  <si>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</si>
  <si>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</si>
  <si>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</si>
  <si>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</si>
  <si>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</si>
  <si>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</si>
  <si>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</si>
  <si>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</si>
  <si>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</si>
  <si>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</si>
  <si>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</si>
  <si>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</si>
  <si>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</si>
  <si>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</si>
  <si>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</si>
  <si>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</si>
  <si>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</si>
  <si>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</si>
  <si>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</si>
  <si>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</si>
  <si>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</si>
  <si>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</si>
  <si>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</si>
  <si>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</si>
  <si>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</si>
  <si>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</si>
  <si>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</si>
  <si>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</si>
  <si>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</si>
  <si>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</si>
  <si>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</si>
  <si>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</si>
  <si>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</si>
  <si>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</si>
  <si>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</si>
  <si>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</si>
  <si>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</si>
  <si>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</si>
  <si>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</si>
  <si>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</si>
  <si>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</si>
  <si>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</si>
  <si>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</si>
  <si>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</si>
  <si>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</si>
  <si>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</si>
  <si>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</si>
  <si>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</si>
  <si>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</si>
  <si>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</si>
  <si>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</si>
  <si>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</si>
  <si>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</si>
  <si>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</si>
  <si>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</si>
  <si>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</si>
  <si>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</si>
  <si>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</si>
  <si>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</si>
  <si>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</si>
  <si>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</si>
  <si>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</si>
  <si>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</si>
  <si>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</si>
  <si>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</si>
  <si>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</si>
  <si>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</si>
  <si>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</si>
  <si>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</si>
  <si>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</si>
  <si>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</si>
  <si>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</si>
  <si>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</si>
  <si>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</si>
  <si>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</si>
  <si>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</si>
  <si>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</si>
  <si>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</si>
  <si>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</si>
  <si>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</si>
  <si>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</si>
  <si>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</si>
  <si>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</si>
  <si>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</si>
  <si>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</si>
  <si>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</si>
  <si>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</si>
  <si>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</si>
  <si>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</si>
  <si>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</si>
  <si>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</si>
  <si>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</si>
  <si>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</si>
  <si>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</si>
  <si>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</si>
  <si>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</si>
  <si>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</si>
  <si>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</si>
  <si>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</si>
  <si>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</si>
  <si>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</si>
  <si>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</si>
  <si>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</si>
  <si>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</si>
  <si>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</si>
  <si>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</si>
  <si>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</si>
  <si>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</si>
  <si>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</si>
  <si>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</si>
  <si>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</si>
  <si>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</si>
  <si>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</si>
  <si>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</si>
  <si>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</si>
  <si>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</si>
  <si>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</si>
  <si>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</si>
  <si>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</si>
  <si>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</si>
  <si>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</si>
  <si>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</si>
  <si>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</si>
  <si>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</si>
  <si>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</si>
  <si>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</si>
  <si>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</si>
  <si>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</si>
  <si>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</si>
  <si>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</si>
  <si>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</si>
  <si>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</si>
  <si>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</si>
  <si>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</si>
  <si>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</si>
  <si>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</si>
  <si>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</si>
  <si>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</si>
  <si>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</si>
  <si>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</si>
  <si>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</si>
  <si>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</si>
  <si>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</si>
  <si>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</si>
  <si>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</si>
  <si>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</si>
  <si>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</si>
  <si>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</si>
  <si>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</si>
  <si>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</si>
  <si>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</si>
  <si>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</si>
  <si>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</si>
  <si>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</si>
  <si>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</si>
  <si>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</si>
  <si>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</si>
  <si>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</si>
  <si>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</si>
  <si>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</si>
  <si>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</si>
  <si>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</si>
  <si>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</si>
  <si>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</si>
  <si>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</si>
  <si>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</si>
  <si>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</si>
  <si>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</si>
  <si>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</si>
  <si>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</si>
  <si>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</si>
  <si>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</si>
  <si>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</si>
  <si>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</si>
  <si>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</si>
  <si>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</si>
  <si>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</si>
  <si>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</si>
  <si>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</si>
  <si>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</si>
  <si>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</si>
  <si>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</si>
  <si>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</si>
  <si>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</si>
  <si>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</si>
  <si>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</si>
  <si>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</si>
  <si>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</si>
  <si>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</si>
  <si>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</si>
  <si>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</si>
  <si>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</si>
  <si>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</si>
  <si>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</si>
  <si>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</si>
  <si>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</si>
  <si>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</si>
  <si>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</si>
  <si>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</si>
  <si>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</si>
  <si>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</si>
  <si>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</si>
  <si>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</si>
  <si>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</si>
  <si>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</si>
  <si>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</si>
  <si>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</si>
  <si>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</si>
  <si>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</si>
  <si>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</si>
  <si>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</si>
  <si>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</si>
  <si>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</si>
  <si>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</si>
  <si>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</si>
  <si>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</si>
  <si>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</si>
  <si>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</si>
  <si>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</si>
  <si>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</si>
  <si>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</si>
  <si>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</si>
  <si>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</si>
  <si>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</si>
  <si>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</si>
  <si>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</si>
  <si>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</si>
  <si>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</si>
  <si>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</si>
  <si>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</si>
  <si>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</si>
  <si>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</si>
  <si>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</si>
  <si>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</si>
  <si>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</si>
  <si>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</si>
  <si>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</si>
  <si>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</si>
  <si>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</si>
  <si>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</si>
  <si>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</si>
  <si>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</si>
  <si>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</si>
  <si>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</si>
  <si>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</si>
  <si>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</si>
  <si>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</si>
  <si>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</si>
  <si>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</si>
  <si>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</si>
  <si>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</si>
  <si>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</si>
  <si>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</si>
  <si>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</si>
  <si>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</si>
  <si>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</si>
  <si>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</si>
  <si>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</si>
  <si>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</si>
  <si>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</si>
  <si>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</si>
  <si>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</si>
  <si>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</si>
  <si>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</si>
  <si>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</si>
  <si>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</si>
  <si>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</si>
  <si>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</si>
  <si>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</si>
  <si>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</si>
  <si>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</si>
  <si>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</si>
  <si>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</si>
  <si>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</si>
  <si>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</si>
  <si>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</si>
  <si>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</si>
  <si>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</si>
  <si>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</si>
  <si>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</si>
  <si>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</si>
  <si>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</si>
  <si>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</si>
  <si>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</si>
  <si>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</si>
  <si>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</si>
  <si>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</si>
  <si>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</si>
  <si>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</si>
  <si>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</si>
  <si>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</si>
  <si>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</si>
  <si>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</si>
  <si>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</si>
  <si>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</si>
  <si>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</si>
  <si>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</si>
  <si>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</si>
  <si>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</si>
  <si>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</si>
  <si>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</si>
  <si>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</si>
  <si>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</si>
  <si>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</si>
  <si>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</si>
  <si>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</si>
  <si>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</si>
  <si>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</si>
  <si>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</si>
  <si>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</si>
  <si>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</si>
  <si>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</si>
  <si>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</si>
  <si>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</si>
  <si>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</si>
  <si>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</si>
  <si>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</si>
  <si>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</si>
  <si>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</si>
  <si>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</si>
  <si>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</si>
  <si>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</si>
  <si>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</si>
  <si>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</si>
  <si>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</si>
  <si>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</si>
  <si>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</si>
  <si>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</si>
  <si>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</si>
  <si>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</si>
  <si>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</si>
  <si>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</si>
  <si>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</si>
  <si>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</si>
  <si>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</si>
  <si>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</si>
  <si>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</si>
  <si>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</si>
  <si>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</si>
  <si>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</si>
  <si>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</si>
  <si>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</si>
  <si>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</si>
  <si>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</si>
  <si>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</si>
  <si>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</si>
  <si>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</si>
  <si>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</si>
  <si>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</si>
  <si>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</si>
  <si>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</si>
  <si>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</si>
  <si>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</si>
  <si>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</si>
  <si>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</si>
  <si>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</si>
  <si>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</si>
  <si>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</si>
  <si>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</si>
  <si>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</si>
  <si>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</si>
  <si>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</si>
  <si>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</si>
  <si>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</si>
  <si>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</si>
  <si>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</si>
  <si>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</si>
  <si>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</si>
  <si>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</si>
  <si>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</si>
  <si>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</si>
  <si>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</si>
  <si>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</si>
  <si>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</si>
  <si>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</si>
  <si>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</si>
  <si>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</si>
  <si>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</si>
  <si>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</si>
  <si>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</si>
  <si>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</si>
  <si>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</si>
  <si>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</si>
  <si>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</si>
  <si>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</si>
  <si>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</si>
  <si>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</si>
  <si>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</si>
  <si>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</si>
  <si>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</si>
  <si>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</si>
  <si>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</si>
  <si>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</si>
  <si>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</si>
  <si>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</si>
  <si>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</si>
  <si>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</si>
  <si>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</si>
  <si>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</si>
  <si>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</si>
  <si>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</si>
  <si>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</si>
  <si>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</si>
  <si>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</si>
  <si>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</si>
  <si>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</si>
  <si>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</si>
  <si>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</si>
  <si>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</si>
  <si>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</si>
  <si>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</si>
  <si>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</si>
  <si>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</si>
  <si>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</si>
  <si>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</si>
  <si>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</si>
  <si>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</si>
  <si>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</si>
  <si>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</si>
  <si>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</si>
  <si>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</si>
  <si>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</si>
  <si>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</si>
  <si>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</si>
  <si>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</si>
  <si>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</si>
  <si>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</si>
  <si>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</si>
  <si>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</si>
  <si>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</si>
  <si>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</si>
  <si>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</si>
  <si>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</si>
  <si>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</si>
  <si>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</si>
  <si>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</si>
  <si>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</si>
  <si>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</si>
  <si>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</si>
  <si>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</si>
  <si>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</si>
  <si>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</si>
  <si>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</si>
  <si>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</si>
  <si>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</si>
  <si>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</si>
  <si>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</si>
  <si>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</si>
  <si>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</si>
  <si>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</si>
  <si>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</si>
  <si>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</si>
  <si>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</si>
  <si>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</si>
  <si>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</si>
  <si>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</si>
  <si>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</si>
  <si>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</si>
  <si>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</si>
  <si>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</si>
  <si>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</si>
  <si>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</si>
  <si>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</si>
  <si>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</si>
  <si>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</si>
  <si>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</si>
  <si>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</si>
  <si>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</si>
  <si>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</si>
  <si>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</si>
  <si>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</si>
  <si>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</si>
  <si>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</si>
  <si>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</si>
  <si>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</si>
  <si>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</si>
  <si>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</si>
  <si>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</si>
  <si>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</si>
  <si>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</si>
  <si>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</si>
  <si>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</si>
  <si>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</si>
  <si>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</si>
  <si>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</si>
  <si>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</si>
  <si>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</si>
  <si>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</si>
  <si>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</si>
  <si>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</si>
  <si>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</si>
  <si>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</si>
  <si>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</si>
  <si>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</si>
  <si>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</si>
  <si>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</si>
  <si>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</si>
  <si>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</si>
  <si>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</si>
  <si>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</si>
  <si>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</si>
  <si>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</si>
  <si>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</si>
  <si>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</si>
  <si>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</si>
  <si>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</si>
  <si>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</si>
  <si>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</si>
  <si>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</si>
  <si>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</si>
  <si>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</si>
  <si>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</si>
  <si>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</si>
  <si>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</si>
  <si>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</si>
  <si>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</si>
  <si>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</si>
  <si>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</si>
  <si>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</si>
  <si>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</si>
  <si>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</si>
  <si>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</si>
  <si>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</si>
  <si>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</si>
  <si>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</si>
  <si>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</si>
  <si>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</si>
  <si>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</si>
  <si>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</si>
  <si>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</si>
  <si>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</si>
  <si>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</si>
  <si>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</si>
  <si>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</si>
  <si>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</si>
  <si>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</si>
  <si>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</si>
  <si>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</si>
  <si>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</si>
  <si>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</si>
  <si>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</si>
  <si>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</si>
  <si>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</si>
  <si>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</si>
  <si>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</si>
  <si>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</si>
  <si>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</si>
  <si>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</si>
  <si>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</si>
  <si>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</si>
  <si>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</si>
  <si>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</si>
  <si>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</si>
  <si>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</si>
  <si>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</si>
  <si>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</si>
  <si>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</si>
  <si>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</si>
  <si>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</si>
  <si>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</si>
  <si>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</si>
  <si>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</si>
  <si>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</si>
  <si>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</si>
  <si>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</si>
  <si>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</si>
  <si>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</si>
  <si>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</si>
  <si>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</si>
  <si>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</si>
  <si>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</si>
  <si>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</si>
  <si>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</si>
  <si>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</si>
  <si>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</si>
  <si>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</si>
  <si>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</si>
  <si>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</si>
  <si>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</si>
  <si>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</si>
  <si>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</si>
  <si>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</si>
  <si>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</si>
  <si>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</si>
  <si>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</si>
  <si>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</si>
  <si>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</si>
  <si>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</si>
  <si>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</si>
  <si>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</si>
  <si>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</si>
  <si>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</si>
  <si>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</si>
  <si>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</si>
  <si>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</si>
  <si>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</si>
  <si>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</si>
  <si>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</si>
  <si>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</si>
  <si>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</si>
  <si>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</si>
  <si>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</si>
  <si>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</si>
  <si>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</si>
  <si>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</si>
  <si>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</si>
  <si>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</si>
  <si>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</si>
  <si>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</si>
  <si>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</si>
  <si>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</si>
  <si>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</si>
  <si>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</si>
  <si>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</si>
  <si>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</si>
  <si>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</si>
  <si>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</si>
  <si>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</si>
  <si>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</si>
  <si>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</si>
  <si>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</si>
  <si>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</si>
  <si>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</si>
  <si>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</si>
  <si>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</si>
  <si>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</si>
  <si>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</si>
  <si>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</si>
  <si>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</si>
  <si>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</si>
  <si>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</si>
  <si>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</si>
  <si>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</si>
  <si>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</si>
  <si>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</si>
  <si>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</si>
  <si>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</si>
  <si>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</si>
  <si>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</si>
  <si>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</si>
  <si>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</si>
  <si>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</si>
  <si>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</si>
  <si>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</si>
  <si>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</si>
  <si>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</si>
  <si>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</si>
  <si>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</si>
  <si>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</si>
  <si>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</si>
  <si>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</si>
  <si>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</si>
  <si>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</si>
  <si>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</si>
  <si>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</si>
  <si>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</si>
  <si>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</si>
  <si>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</si>
  <si>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</si>
  <si>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</si>
  <si>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</si>
  <si>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</si>
  <si>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</si>
  <si>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</si>
  <si>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</si>
  <si>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</si>
  <si>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</si>
  <si>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</si>
  <si>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</si>
  <si>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</si>
  <si>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</si>
  <si>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</si>
  <si>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</si>
  <si>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</si>
  <si>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</si>
  <si>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</si>
  <si>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</si>
  <si>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</si>
  <si>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</si>
  <si>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</si>
  <si>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</si>
  <si>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</si>
  <si>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</si>
  <si>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</si>
  <si>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</si>
  <si>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</si>
  <si>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</si>
  <si>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</si>
  <si>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</si>
  <si>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</si>
  <si>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</si>
  <si>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</si>
  <si>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</si>
  <si>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</si>
  <si>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</si>
  <si>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</si>
  <si>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</si>
  <si>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</si>
  <si>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</si>
  <si>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</si>
  <si>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</si>
  <si>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</si>
  <si>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</si>
  <si>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</si>
  <si>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</si>
  <si>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</si>
  <si>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</si>
  <si>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</si>
  <si>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</si>
  <si>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</si>
  <si>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</si>
  <si>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</si>
  <si>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</si>
  <si>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</si>
  <si>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</si>
  <si>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</si>
  <si>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</si>
  <si>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</si>
  <si>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</si>
  <si>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</si>
  <si>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</si>
  <si>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</si>
  <si>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</si>
  <si>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</si>
  <si>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</si>
  <si>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</si>
  <si>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</si>
  <si>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</si>
  <si>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</si>
  <si>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</si>
  <si>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</si>
  <si>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</si>
  <si>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</si>
  <si>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</si>
  <si>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</si>
  <si>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</si>
  <si>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</si>
  <si>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</si>
  <si>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</si>
  <si>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</si>
  <si>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</si>
  <si>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</si>
  <si>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</si>
  <si>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</si>
  <si>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</si>
  <si>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</si>
  <si>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</si>
  <si>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</si>
  <si>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</si>
  <si>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</si>
  <si>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</si>
  <si>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</si>
  <si>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</si>
  <si>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</si>
  <si>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</si>
  <si>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</si>
  <si>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</si>
  <si>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</si>
  <si>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</si>
  <si>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</si>
  <si>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</si>
  <si>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</si>
  <si>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</si>
  <si>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</si>
  <si>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</si>
  <si>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</si>
  <si>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</si>
  <si>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</si>
  <si>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</si>
  <si>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</si>
  <si>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</si>
  <si>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</si>
  <si>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</si>
  <si>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</si>
  <si>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</si>
  <si>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</si>
  <si>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</si>
  <si>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</si>
  <si>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</si>
  <si>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</si>
  <si>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</si>
  <si>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</si>
  <si>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</si>
  <si>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</si>
  <si>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</si>
  <si>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</si>
  <si>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</si>
  <si>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</si>
  <si>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</si>
  <si>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</si>
  <si>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</si>
  <si>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</si>
  <si>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</si>
  <si>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</si>
  <si>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</si>
  <si>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</si>
  <si>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</si>
  <si>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</si>
  <si>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</si>
  <si>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</si>
  <si>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</si>
  <si>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</si>
  <si>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</si>
  <si>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</si>
  <si>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</si>
  <si>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</si>
  <si>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</si>
  <si>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</si>
  <si>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</si>
  <si>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</si>
  <si>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</si>
  <si>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</si>
  <si>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</si>
  <si>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</si>
  <si>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</si>
  <si>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</si>
  <si>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</si>
  <si>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</si>
  <si>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</si>
  <si>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</si>
  <si>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</si>
  <si>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</si>
  <si>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</si>
  <si>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</si>
  <si>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</si>
  <si>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</si>
  <si>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</si>
  <si>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</si>
  <si>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</si>
  <si>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</si>
  <si>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</si>
  <si>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</si>
  <si>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</si>
  <si>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</si>
  <si>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</si>
  <si>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</si>
  <si>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</si>
  <si>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</si>
  <si>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</si>
  <si>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</si>
  <si>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</si>
  <si>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</si>
  <si>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</si>
  <si>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</si>
  <si>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</si>
  <si>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</si>
  <si>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</si>
  <si>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</si>
  <si>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</si>
  <si>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</si>
  <si>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</si>
  <si>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</si>
  <si>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</si>
  <si>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</si>
  <si>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</si>
  <si>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</si>
  <si>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</si>
  <si>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</si>
  <si>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</si>
  <si>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</si>
  <si>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</si>
  <si>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</si>
  <si>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</si>
  <si>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</si>
  <si>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</si>
  <si>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</si>
  <si>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</si>
  <si>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</si>
  <si>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</si>
  <si>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</si>
  <si>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</si>
  <si>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</si>
  <si>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</si>
  <si>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</si>
  <si>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</si>
  <si>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</si>
  <si>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</si>
  <si>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</si>
  <si>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</si>
  <si>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</si>
  <si>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</si>
  <si>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</si>
  <si>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</si>
  <si>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</si>
  <si>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</si>
  <si>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</si>
  <si>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</si>
  <si>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</si>
  <si>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</si>
  <si>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</si>
  <si>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</si>
  <si>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</si>
  <si>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</si>
  <si>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</si>
  <si>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</si>
  <si>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</si>
  <si>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</si>
  <si>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</si>
  <si>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</si>
  <si>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</si>
  <si>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</si>
  <si>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</si>
  <si>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</si>
  <si>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</si>
  <si>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</si>
  <si>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</si>
  <si>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</si>
  <si>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</si>
  <si>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</si>
  <si>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</si>
  <si>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</si>
  <si>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</si>
  <si>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</si>
  <si>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</si>
  <si>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</si>
  <si>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</si>
  <si>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</si>
  <si>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</si>
  <si>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</si>
  <si>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</si>
  <si>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</si>
  <si>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</si>
  <si>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</si>
  <si>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</si>
  <si>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</si>
  <si>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</si>
  <si>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</si>
  <si>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</si>
  <si>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</si>
  <si>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</si>
  <si>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</si>
  <si>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</si>
  <si>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</si>
  <si>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</si>
  <si>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</si>
  <si>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</si>
  <si>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</si>
  <si>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</si>
  <si>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</si>
  <si>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</si>
  <si>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</si>
  <si>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</si>
  <si>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</si>
  <si>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</si>
  <si>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</si>
  <si>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</si>
  <si>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</si>
  <si>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</si>
  <si>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</si>
  <si>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</si>
  <si>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</si>
  <si>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</si>
  <si>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</si>
  <si>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</si>
  <si>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</si>
  <si>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</si>
  <si>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</si>
  <si>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</si>
  <si>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</si>
  <si>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</si>
  <si>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</si>
  <si>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</si>
  <si>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</si>
  <si>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</si>
  <si>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</si>
  <si>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</si>
  <si>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</si>
  <si>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</si>
  <si>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</si>
  <si>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</si>
  <si>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</si>
  <si>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</si>
  <si>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</si>
  <si>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</si>
  <si>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</si>
  <si>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</si>
  <si>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</si>
  <si>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</si>
  <si>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</si>
  <si>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</si>
  <si>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</si>
  <si>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</si>
  <si>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</si>
  <si>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</si>
  <si>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</si>
  <si>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</si>
  <si>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</si>
  <si>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</si>
  <si>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</si>
  <si>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</si>
  <si>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</si>
  <si>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</si>
  <si>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</si>
  <si>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</si>
  <si>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</si>
  <si>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</si>
  <si>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</si>
  <si>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</si>
  <si>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</si>
  <si>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</si>
  <si>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</si>
  <si>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</si>
  <si>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</si>
  <si>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</si>
  <si>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</si>
  <si>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</si>
  <si>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</si>
  <si>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</si>
  <si>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</si>
  <si>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</si>
  <si>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</si>
  <si>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</si>
  <si>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</si>
  <si>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</si>
  <si>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</si>
  <si>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</si>
  <si>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</si>
  <si>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</si>
  <si>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</si>
  <si>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</si>
  <si>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</si>
  <si>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</si>
  <si>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</si>
  <si>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</si>
  <si>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</si>
  <si>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</si>
  <si>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</si>
  <si>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</si>
  <si>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</si>
  <si>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</si>
  <si>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</si>
  <si>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</si>
  <si>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</si>
  <si>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</si>
  <si>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</si>
  <si>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</si>
  <si>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</si>
  <si>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</si>
  <si>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</si>
  <si>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</si>
  <si>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</si>
  <si>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</si>
  <si>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</si>
  <si>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</si>
  <si>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</si>
  <si>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</si>
  <si>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</si>
  <si>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</si>
  <si>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</si>
  <si>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</si>
  <si>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</si>
  <si>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</si>
  <si>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</si>
  <si>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</si>
  <si>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</si>
  <si>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</si>
  <si>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</si>
  <si>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</si>
  <si>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</si>
  <si>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</si>
  <si>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</si>
  <si>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</si>
  <si>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</si>
  <si>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</si>
  <si>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</si>
  <si>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</si>
  <si>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</si>
  <si>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</si>
  <si>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</si>
  <si>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</si>
  <si>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</si>
  <si>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</si>
  <si>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</si>
  <si>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</si>
  <si>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</si>
  <si>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</si>
  <si>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</si>
  <si>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</si>
  <si>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</si>
  <si>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</si>
  <si>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</si>
  <si>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</si>
  <si>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</si>
  <si>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</si>
  <si>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</si>
  <si>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</si>
  <si>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</si>
  <si>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</si>
  <si>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</si>
  <si>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</si>
  <si>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</si>
  <si>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</si>
  <si>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</si>
  <si>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</si>
  <si>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</si>
  <si>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</si>
  <si>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</si>
  <si>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</si>
  <si>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</si>
  <si>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</si>
  <si>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</si>
  <si>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</si>
  <si>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</si>
  <si>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</si>
  <si>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</si>
  <si>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</si>
  <si>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</si>
  <si>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</si>
  <si>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</si>
  <si>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</si>
  <si>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</si>
  <si>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</si>
  <si>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</si>
  <si>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</si>
  <si>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</si>
  <si>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</si>
  <si>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</si>
  <si>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</si>
  <si>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</si>
  <si>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</si>
  <si>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</si>
  <si>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</si>
  <si>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</si>
  <si>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</si>
  <si>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</si>
  <si>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</si>
  <si>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</si>
  <si>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</si>
  <si>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</si>
  <si>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</si>
  <si>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</si>
  <si>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</si>
  <si>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</si>
  <si>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</si>
  <si>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</si>
  <si>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</si>
  <si>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</si>
  <si>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</si>
  <si>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</si>
  <si>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</si>
  <si>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</si>
  <si>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</si>
  <si>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</si>
  <si>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</si>
  <si>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</si>
  <si>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</si>
  <si>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</si>
  <si>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</si>
  <si>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</si>
  <si>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</si>
  <si>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</si>
  <si>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</si>
  <si>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</si>
  <si>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</si>
  <si>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</si>
  <si>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</si>
  <si>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</si>
  <si>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</si>
  <si>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</si>
  <si>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</si>
  <si>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</si>
  <si>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</si>
  <si>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</si>
  <si>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</si>
  <si>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</si>
  <si>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</si>
  <si>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</si>
  <si>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</si>
  <si>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</si>
  <si>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</si>
  <si>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</si>
  <si>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</si>
  <si>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</si>
  <si>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</si>
  <si>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</si>
  <si>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</si>
  <si>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</si>
  <si>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</si>
  <si>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</si>
  <si>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</si>
  <si>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</si>
  <si>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</si>
  <si>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</si>
  <si>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</si>
  <si>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</si>
  <si>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</si>
  <si>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</si>
  <si>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</si>
  <si>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</si>
  <si>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</si>
  <si>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</si>
  <si>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</si>
  <si>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</si>
  <si>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</si>
  <si>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</si>
  <si>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</si>
  <si>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</si>
  <si>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</si>
  <si>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</si>
  <si>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</si>
  <si>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</si>
  <si>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</si>
  <si>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</si>
  <si>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</si>
  <si>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</si>
  <si>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</si>
  <si>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</si>
  <si>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</si>
  <si>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</si>
  <si>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</si>
  <si>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</si>
  <si>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</si>
  <si>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</si>
  <si>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</si>
  <si>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</si>
  <si>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</si>
  <si>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</si>
  <si>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</si>
  <si>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</si>
  <si>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</si>
  <si>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</si>
  <si>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</si>
  <si>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</si>
  <si>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</si>
  <si>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</si>
  <si>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</si>
  <si>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</si>
  <si>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</si>
  <si>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</si>
  <si>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</si>
  <si>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</si>
  <si>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</si>
  <si>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</si>
  <si>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</si>
  <si>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</si>
  <si>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</si>
  <si>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</si>
  <si>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</si>
  <si>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</si>
  <si>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</si>
  <si>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</si>
  <si>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</si>
  <si>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</si>
  <si>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</si>
  <si>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</si>
  <si>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</si>
  <si>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</si>
  <si>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</si>
  <si>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</si>
  <si>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</si>
  <si>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</si>
  <si>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</si>
  <si>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</si>
  <si>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</si>
  <si>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</si>
  <si>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</si>
  <si>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</si>
  <si>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</si>
  <si>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</si>
  <si>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</si>
  <si>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</si>
  <si>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</si>
  <si>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</si>
  <si>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</si>
  <si>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</si>
  <si>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</si>
  <si>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</si>
  <si>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</si>
  <si>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</si>
  <si>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</si>
  <si>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</si>
  <si>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</si>
  <si>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</si>
  <si>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</si>
  <si>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</si>
  <si>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</si>
  <si>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</si>
  <si>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</si>
  <si>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</si>
  <si>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</si>
  <si>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</si>
  <si>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</si>
  <si>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</si>
  <si>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</si>
  <si>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</si>
  <si>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</si>
  <si>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</si>
  <si>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</si>
  <si>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</si>
  <si>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</si>
  <si>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</si>
  <si>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</si>
  <si>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</si>
  <si>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</si>
  <si>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</si>
  <si>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</si>
  <si>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</si>
  <si>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</si>
  <si>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</si>
  <si>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</si>
  <si>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</si>
  <si>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</si>
  <si>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</si>
  <si>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</si>
  <si>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</si>
  <si>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</si>
  <si>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</si>
  <si>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</si>
  <si>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</si>
  <si>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</si>
  <si>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</si>
  <si>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</si>
  <si>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</si>
  <si>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</si>
  <si>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</si>
  <si>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</si>
  <si>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</si>
  <si>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</si>
  <si>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</si>
  <si>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</si>
  <si>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</si>
  <si>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</si>
  <si>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</si>
  <si>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</si>
  <si>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</si>
  <si>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</si>
  <si>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</si>
  <si>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</si>
  <si>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</si>
  <si>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</si>
  <si>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</si>
  <si>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</si>
  <si>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</si>
  <si>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</si>
  <si>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</si>
  <si>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</si>
  <si>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</si>
  <si>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</si>
  <si>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</si>
  <si>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</si>
  <si>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</si>
  <si>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</si>
  <si>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</si>
  <si>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</si>
  <si>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</si>
  <si>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</si>
  <si>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</si>
  <si>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</si>
  <si>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</si>
  <si>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</si>
  <si>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</si>
  <si>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</si>
  <si>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</si>
  <si>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</si>
  <si>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</si>
  <si>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</si>
  <si>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</si>
  <si>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</si>
  <si>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</si>
  <si>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</si>
  <si>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</si>
  <si>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</si>
  <si>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</si>
  <si>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</si>
  <si>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</si>
  <si>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</si>
  <si>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</si>
  <si>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</si>
  <si>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</si>
  <si>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</si>
  <si>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</si>
  <si>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</si>
  <si>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</si>
  <si>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</si>
  <si>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</si>
  <si>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</si>
  <si>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</si>
  <si>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</si>
  <si>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</si>
  <si>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</si>
  <si>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</si>
  <si>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</si>
  <si>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</si>
  <si>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</si>
  <si>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</si>
  <si>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</si>
  <si>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</si>
  <si>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</si>
  <si>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</si>
  <si>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</si>
  <si>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</si>
  <si>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</si>
  <si>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</si>
  <si>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</si>
  <si>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</si>
  <si>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</si>
  <si>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</si>
  <si>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</si>
  <si>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</si>
  <si>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</si>
  <si>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</si>
  <si>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</si>
  <si>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</si>
  <si>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</si>
  <si>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</si>
  <si>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</si>
  <si>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</si>
  <si>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</si>
  <si>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</si>
  <si>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</si>
  <si>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</si>
  <si>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</si>
  <si>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</si>
  <si>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</si>
  <si>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</si>
  <si>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</si>
  <si>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</si>
  <si>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</si>
  <si>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</si>
  <si>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</si>
  <si>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</si>
  <si>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</si>
  <si>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</si>
  <si>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</si>
  <si>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</si>
  <si>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</si>
  <si>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</si>
  <si>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</si>
  <si>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</si>
  <si>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</si>
  <si>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</si>
  <si>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</si>
  <si>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</si>
  <si>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</si>
  <si>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</si>
  <si>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</si>
  <si>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</si>
  <si>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</si>
  <si>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</si>
  <si>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</si>
  <si>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</si>
  <si>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</si>
  <si>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</si>
  <si>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</si>
  <si>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</si>
  <si>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</si>
  <si>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</si>
  <si>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</si>
  <si>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</si>
  <si>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</si>
  <si>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</si>
  <si>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</si>
  <si>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</si>
  <si>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</si>
  <si>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</si>
  <si>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</si>
  <si>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</si>
  <si>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</si>
  <si>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</si>
  <si>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</si>
  <si>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</si>
  <si>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</si>
  <si>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</si>
  <si>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</si>
  <si>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</si>
  <si>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</si>
  <si>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</si>
  <si>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</si>
  <si>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</si>
  <si>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</si>
  <si>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</si>
  <si>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</si>
  <si>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</si>
  <si>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</si>
  <si>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</si>
  <si>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</si>
  <si>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</si>
  <si>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</si>
  <si>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</si>
  <si>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</si>
  <si>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</si>
  <si>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</si>
  <si>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</si>
  <si>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</si>
  <si>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</si>
  <si>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</si>
  <si>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</si>
  <si>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</si>
  <si>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</si>
  <si>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</si>
  <si>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</si>
  <si>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</si>
  <si>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</si>
  <si>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</si>
  <si>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</si>
  <si>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</si>
  <si>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</si>
  <si>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</si>
  <si>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</si>
  <si>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</si>
  <si>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</si>
  <si>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</si>
  <si>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</si>
  <si>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</si>
  <si>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</si>
  <si>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</si>
  <si>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</si>
  <si>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</si>
  <si>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</si>
  <si>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</si>
  <si>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</si>
  <si>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</si>
  <si>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</si>
  <si>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</si>
  <si>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</si>
  <si>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</si>
  <si>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</si>
  <si>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</si>
  <si>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</si>
  <si>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</si>
  <si>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</si>
  <si>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</si>
  <si>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</si>
  <si>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</si>
  <si>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</si>
  <si>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</si>
  <si>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</si>
  <si>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</si>
  <si>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</si>
  <si>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</si>
  <si>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</si>
  <si>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</si>
  <si>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</si>
  <si>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</si>
  <si>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</si>
  <si>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</si>
  <si>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</si>
  <si>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</si>
  <si>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</si>
  <si>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</si>
  <si>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</si>
  <si>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</si>
  <si>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</si>
  <si>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</si>
  <si>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</si>
  <si>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</si>
  <si>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</si>
  <si>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</si>
  <si>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</si>
  <si>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</si>
  <si>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</si>
  <si>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</si>
  <si>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</si>
  <si>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</si>
  <si>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</si>
  <si>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</si>
  <si>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</si>
  <si>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</si>
  <si>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</si>
  <si>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</si>
  <si>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</si>
  <si>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</si>
  <si>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</si>
  <si>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</si>
  <si>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</si>
  <si>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</si>
  <si>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</si>
  <si>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</si>
  <si>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</si>
  <si>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</si>
  <si>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</si>
  <si>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</si>
  <si>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</si>
  <si>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</si>
  <si>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</si>
  <si>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</si>
  <si>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</si>
  <si>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</si>
  <si>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</si>
  <si>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</si>
  <si>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</si>
  <si>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</si>
  <si>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</si>
  <si>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</si>
  <si>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</si>
  <si>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</si>
  <si>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</si>
  <si>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</si>
  <si>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</si>
  <si>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</si>
  <si>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</si>
  <si>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</si>
  <si>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</si>
  <si>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</si>
  <si>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</si>
  <si>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</si>
  <si>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</si>
  <si>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</si>
  <si>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</si>
  <si>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</si>
  <si>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</si>
  <si>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</si>
  <si>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</si>
  <si>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</si>
  <si>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</si>
  <si>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</si>
  <si>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</si>
  <si>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</si>
  <si>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</si>
  <si>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</si>
  <si>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</si>
  <si>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</si>
  <si>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</si>
  <si>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</si>
  <si>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</si>
  <si>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</si>
  <si>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</si>
  <si>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</si>
  <si>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</si>
  <si>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</si>
  <si>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</si>
  <si>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</si>
  <si>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</si>
  <si>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</si>
  <si>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</si>
  <si>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</si>
  <si>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</si>
  <si>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</si>
  <si>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</si>
  <si>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</si>
  <si>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</si>
  <si>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</si>
  <si>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</si>
  <si>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</si>
  <si>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</si>
  <si>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</si>
  <si>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</si>
  <si>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</si>
  <si>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</si>
  <si>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</si>
  <si>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</si>
  <si>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</si>
  <si>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</si>
  <si>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</si>
  <si>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</si>
  <si>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</si>
  <si>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</si>
  <si>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</si>
  <si>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</si>
  <si>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</si>
  <si>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</si>
  <si>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</si>
  <si>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</si>
  <si>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</si>
  <si>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</si>
  <si>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</si>
  <si>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</si>
  <si>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</si>
  <si>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</si>
  <si>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</si>
  <si>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</si>
  <si>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</si>
  <si>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</si>
  <si>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</si>
  <si>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</si>
  <si>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</si>
  <si>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</si>
  <si>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</si>
  <si>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</si>
  <si>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</si>
  <si>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</si>
  <si>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</si>
  <si>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</si>
  <si>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</si>
  <si>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</si>
  <si>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</si>
  <si>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</si>
  <si>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</si>
  <si>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</si>
  <si>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</si>
  <si>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</si>
  <si>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</si>
  <si>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</si>
  <si>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</si>
  <si>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</si>
  <si>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</si>
  <si>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</si>
  <si>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</si>
  <si>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</si>
  <si>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</si>
  <si>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</si>
  <si>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</si>
  <si>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</si>
  <si>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</si>
  <si>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</si>
  <si>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</si>
  <si>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</si>
  <si>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</si>
  <si>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</si>
  <si>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</si>
  <si>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</si>
  <si>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</si>
  <si>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</si>
  <si>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</si>
  <si>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</si>
  <si>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</si>
  <si>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</si>
  <si>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</si>
  <si>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</si>
  <si>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</si>
  <si>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</si>
  <si>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</si>
  <si>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</si>
  <si>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</si>
  <si>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</si>
  <si>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</si>
  <si>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</si>
  <si>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</si>
  <si>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</si>
  <si>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</si>
  <si>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</si>
  <si>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</si>
  <si>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</si>
  <si>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</si>
  <si>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</si>
  <si>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</si>
  <si>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</si>
  <si>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</si>
  <si>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</si>
  <si>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</si>
  <si>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</si>
  <si>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</si>
  <si>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</si>
  <si>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</si>
  <si>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</si>
  <si>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</si>
  <si>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</si>
  <si>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</si>
  <si>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</si>
  <si>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</si>
  <si>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</si>
  <si>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</si>
  <si>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</si>
  <si>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</si>
  <si>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</si>
  <si>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</si>
  <si>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</si>
  <si>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</si>
  <si>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</si>
  <si>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</si>
  <si>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</si>
  <si>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</si>
  <si>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</si>
  <si>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</si>
  <si>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</si>
  <si>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</si>
  <si>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</si>
  <si>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</si>
  <si>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</si>
  <si>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</si>
  <si>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</si>
  <si>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</si>
  <si>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</si>
  <si>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</si>
  <si>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</si>
  <si>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</si>
  <si>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</si>
  <si>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</si>
  <si>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</si>
  <si>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</si>
  <si>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</si>
  <si>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</si>
  <si>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</si>
  <si>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</si>
  <si>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</si>
  <si>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</si>
  <si>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</si>
  <si>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</si>
  <si>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</si>
  <si>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</si>
  <si>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</si>
  <si>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</si>
  <si>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</si>
  <si>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</si>
  <si>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</si>
  <si>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</si>
  <si>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</si>
  <si>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</si>
  <si>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</si>
  <si>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</si>
  <si>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</si>
  <si>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</si>
  <si>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</si>
  <si>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</si>
  <si>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</si>
  <si>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</si>
  <si>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</si>
  <si>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</si>
  <si>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</si>
  <si>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</si>
  <si>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</si>
  <si>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</si>
  <si>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</si>
  <si>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</si>
  <si>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</si>
  <si>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</si>
  <si>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</si>
  <si>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</si>
  <si>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</si>
  <si>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</si>
  <si>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</si>
  <si>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</si>
  <si>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</si>
  <si>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</si>
  <si>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</si>
  <si>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</si>
  <si>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</si>
  <si>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</si>
  <si>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</si>
  <si>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</si>
  <si>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</si>
  <si>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</si>
  <si>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</si>
  <si>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</si>
  <si>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</si>
  <si>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</si>
  <si>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</si>
  <si>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</si>
  <si>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</si>
  <si>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</si>
  <si>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</si>
  <si>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</si>
  <si>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</si>
  <si>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</si>
  <si>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</si>
  <si>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</si>
  <si>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</si>
  <si>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</si>
  <si>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</si>
  <si>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</si>
  <si>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</si>
  <si>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</si>
  <si>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</si>
  <si>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</si>
  <si>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</si>
  <si>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</si>
  <si>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</si>
  <si>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</si>
  <si>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</si>
  <si>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</si>
  <si>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</si>
  <si>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</si>
  <si>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</si>
  <si>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</si>
  <si>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</si>
  <si>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</si>
  <si>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</si>
  <si>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</si>
  <si>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</si>
  <si>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</si>
  <si>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</si>
  <si>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</si>
  <si>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</si>
  <si>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</si>
  <si>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</si>
  <si>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</si>
  <si>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</si>
  <si>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</si>
  <si>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</si>
  <si>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</si>
  <si>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</si>
  <si>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</si>
  <si>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</si>
  <si>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</si>
  <si>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</si>
  <si>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</si>
  <si>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</si>
  <si>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</si>
  <si>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</si>
  <si>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</si>
  <si>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</si>
  <si>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</si>
  <si>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</si>
  <si>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</si>
  <si>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</si>
  <si>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</si>
  <si>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</si>
  <si>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</si>
  <si>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</si>
  <si>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</si>
  <si>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</si>
  <si>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</si>
  <si>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</si>
  <si>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</si>
  <si>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</si>
  <si>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</si>
  <si>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</si>
  <si>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</si>
  <si>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</si>
  <si>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</si>
  <si>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</si>
  <si>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</si>
  <si>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</si>
  <si>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</si>
  <si>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</si>
  <si>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</si>
  <si>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</si>
  <si>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</si>
  <si>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</si>
  <si>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</si>
  <si>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</si>
  <si>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</si>
  <si>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</si>
  <si>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</si>
  <si>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</si>
  <si>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</si>
  <si>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</si>
  <si>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</si>
  <si>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</si>
  <si>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</si>
  <si>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</si>
  <si>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</si>
  <si>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</si>
  <si>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</si>
  <si>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</si>
  <si>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</si>
  <si>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</si>
  <si>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</si>
  <si>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</si>
  <si>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</si>
  <si>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</si>
  <si>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</si>
  <si>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</si>
  <si>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</si>
  <si>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</si>
  <si>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</si>
  <si>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</si>
  <si>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</si>
  <si>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</si>
  <si>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</si>
  <si>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</si>
  <si>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</si>
  <si>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</si>
  <si>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</si>
  <si>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</si>
  <si>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</si>
  <si>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</si>
  <si>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</si>
  <si>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</si>
  <si>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</si>
  <si>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</si>
  <si>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</si>
  <si>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</si>
  <si>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</si>
  <si>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</si>
  <si>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</si>
  <si>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</si>
  <si>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</si>
  <si>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</si>
  <si>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</si>
  <si>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</si>
  <si>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</si>
  <si>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</si>
  <si>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</si>
  <si>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</si>
  <si>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</si>
  <si>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</si>
  <si>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</si>
  <si>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</si>
  <si>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</si>
  <si>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</si>
  <si>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</si>
  <si>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</si>
  <si>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</si>
  <si>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</si>
  <si>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</si>
  <si>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</si>
  <si>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</si>
  <si>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</si>
  <si>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</si>
  <si>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</si>
  <si>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</si>
  <si>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</si>
  <si>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</si>
  <si>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</si>
  <si>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</si>
  <si>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</si>
  <si>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</si>
  <si>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</si>
  <si>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</si>
  <si>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</si>
  <si>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</si>
  <si>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</si>
  <si>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</si>
  <si>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</si>
  <si>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</si>
  <si>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</si>
  <si>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</si>
  <si>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</si>
  <si>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</si>
  <si>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</si>
  <si>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</si>
  <si>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</si>
  <si>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</si>
  <si>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</si>
  <si>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</si>
  <si>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</si>
  <si>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</si>
  <si>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</si>
  <si>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</si>
  <si>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</si>
  <si>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</si>
  <si>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</si>
  <si>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</si>
  <si>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</si>
  <si>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</si>
  <si>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</si>
  <si>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</si>
  <si>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</si>
  <si>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</si>
  <si>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</si>
  <si>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</si>
  <si>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</si>
  <si>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</si>
  <si>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</si>
  <si>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</si>
  <si>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</si>
  <si>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</si>
  <si>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</si>
  <si>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</si>
  <si>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</si>
  <si>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</si>
  <si>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</si>
  <si>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</si>
  <si>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</si>
  <si>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</si>
  <si>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</si>
  <si>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</si>
  <si>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</si>
  <si>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</si>
  <si>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</si>
  <si>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</si>
  <si>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</si>
  <si>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</si>
  <si>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</si>
  <si>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</si>
  <si>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</si>
  <si>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</si>
  <si>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</si>
  <si>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</si>
  <si>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</si>
  <si>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</si>
  <si>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</si>
  <si>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</si>
  <si>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</si>
  <si>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</si>
  <si>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</si>
  <si>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</si>
  <si>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</si>
  <si>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</si>
  <si>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</si>
  <si>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</si>
  <si>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</si>
  <si>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</si>
  <si>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</si>
  <si>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</si>
  <si>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</si>
  <si>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</si>
  <si>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</si>
  <si>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</si>
  <si>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</si>
  <si>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</si>
  <si>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</si>
  <si>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</si>
  <si>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</si>
  <si>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</si>
  <si>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</si>
  <si>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</si>
  <si>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</si>
  <si>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</si>
  <si>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</si>
  <si>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</si>
  <si>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</si>
  <si>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</si>
  <si>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</si>
  <si>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</si>
  <si>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</si>
  <si>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</si>
  <si>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</si>
  <si>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</si>
  <si>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</si>
  <si>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</si>
  <si>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</si>
  <si>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</si>
  <si>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</si>
  <si>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</si>
  <si>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</si>
  <si>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</si>
  <si>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</si>
  <si>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</si>
  <si>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</si>
  <si>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</si>
  <si>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</si>
  <si>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</si>
  <si>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</si>
  <si>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</si>
  <si>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</si>
  <si>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</si>
  <si>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</si>
  <si>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</si>
  <si>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</si>
  <si>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</si>
  <si>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</si>
  <si>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</si>
  <si>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</si>
  <si>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</si>
  <si>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</si>
  <si>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</si>
  <si>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</si>
  <si>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</si>
  <si>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</si>
  <si>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</si>
  <si>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</si>
  <si>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</si>
  <si>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</si>
  <si>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</si>
  <si>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</si>
  <si>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</si>
  <si>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</si>
  <si>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</si>
  <si>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</si>
  <si>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</si>
  <si>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</si>
  <si>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</si>
  <si>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</si>
  <si>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</si>
  <si>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</si>
  <si>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</si>
  <si>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</si>
  <si>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</si>
  <si>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</si>
  <si>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</si>
  <si>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</si>
  <si>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</si>
  <si>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</si>
  <si>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</si>
  <si>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</si>
  <si>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</si>
  <si>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</si>
  <si>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</si>
  <si>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</si>
  <si>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</si>
  <si>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</si>
  <si>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</si>
  <si>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</si>
  <si>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</si>
  <si>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</si>
  <si>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</si>
  <si>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</si>
  <si>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</si>
  <si>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</si>
  <si>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</si>
  <si>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</si>
  <si>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</si>
  <si>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</si>
  <si>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</si>
  <si>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</si>
  <si>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</si>
  <si>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</si>
  <si>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</si>
  <si>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</si>
  <si>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</si>
  <si>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</si>
  <si>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</si>
  <si>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</si>
  <si>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</si>
  <si>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</si>
  <si>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</si>
  <si>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</si>
  <si>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</si>
  <si>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</si>
  <si>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</si>
  <si>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</si>
  <si>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</si>
  <si>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</si>
  <si>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</si>
  <si>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</si>
  <si>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</si>
  <si>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</si>
  <si>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</si>
  <si>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</si>
  <si>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</si>
  <si>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</si>
  <si>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</si>
  <si>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</si>
  <si>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</si>
  <si>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</si>
  <si>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</si>
  <si>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</si>
  <si>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</si>
  <si>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</si>
  <si>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</si>
  <si>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</si>
  <si>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</si>
  <si>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</si>
  <si>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</si>
  <si>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</si>
  <si>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</si>
  <si>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</si>
  <si>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</si>
  <si>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</si>
  <si>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</si>
  <si>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</si>
  <si>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</si>
  <si>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</si>
  <si>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</si>
  <si>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</si>
  <si>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</si>
  <si>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</si>
  <si>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</si>
  <si>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</si>
  <si>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</si>
  <si>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</si>
  <si>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</si>
  <si>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</si>
  <si>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</si>
  <si>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</si>
  <si>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</si>
  <si>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</si>
  <si>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</si>
  <si>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</si>
  <si>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</si>
  <si>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</si>
  <si>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</si>
  <si>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</si>
  <si>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</si>
  <si>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</si>
  <si>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</si>
  <si>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</si>
  <si>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</si>
  <si>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</si>
  <si>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</si>
  <si>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</si>
  <si>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</si>
  <si>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</si>
  <si>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</si>
  <si>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</si>
  <si>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</si>
  <si>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</si>
  <si>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</si>
  <si>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</si>
  <si>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</si>
  <si>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</si>
  <si>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</si>
  <si>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</si>
  <si>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</si>
  <si>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</si>
  <si>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</si>
  <si>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</si>
  <si>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</si>
  <si>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</si>
  <si>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</si>
  <si>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</si>
  <si>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</si>
  <si>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</si>
  <si>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</si>
  <si>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</si>
  <si>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</si>
  <si>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</si>
  <si>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</si>
  <si>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</si>
  <si>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</si>
  <si>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</si>
  <si>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</si>
  <si>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</si>
  <si>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</si>
  <si>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</si>
  <si>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</si>
  <si>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</si>
  <si>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</si>
  <si>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</si>
  <si>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</si>
  <si>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</si>
  <si>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</si>
  <si>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</si>
  <si>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</si>
  <si>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</si>
  <si>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</si>
  <si>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</si>
  <si>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</si>
  <si>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</si>
  <si>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</si>
  <si>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</si>
  <si>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</si>
  <si>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</si>
  <si>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</si>
  <si>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</si>
  <si>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</si>
  <si>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</si>
  <si>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</si>
  <si>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</si>
  <si>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</si>
  <si>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</si>
  <si>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</si>
  <si>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</si>
  <si>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</si>
  <si>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</si>
  <si>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</si>
  <si>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</si>
  <si>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</si>
  <si>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</si>
  <si>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</si>
  <si>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</si>
  <si>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</si>
  <si>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</si>
  <si>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</si>
  <si>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</si>
  <si>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</si>
  <si>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</si>
  <si>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</si>
  <si>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</si>
  <si>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</si>
  <si>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</si>
  <si>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</si>
  <si>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</si>
  <si>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</si>
  <si>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</si>
  <si>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</si>
  <si>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</si>
  <si>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</si>
  <si>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</si>
  <si>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</si>
  <si>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</si>
  <si>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</si>
  <si>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</si>
  <si>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</si>
  <si>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</si>
  <si>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</si>
  <si>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</si>
  <si>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</si>
  <si>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</si>
  <si>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</si>
  <si>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</si>
  <si>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</si>
  <si>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</si>
  <si>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</si>
  <si>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</si>
  <si>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</si>
  <si>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</si>
  <si>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</si>
  <si>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</si>
  <si>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</si>
  <si>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</si>
  <si>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</si>
  <si>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</si>
  <si>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</si>
  <si>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</si>
  <si>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</si>
  <si>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</si>
  <si>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</si>
  <si>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</si>
  <si>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</si>
  <si>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</si>
  <si>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</si>
  <si>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</si>
  <si>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</si>
  <si>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</si>
  <si>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</si>
  <si>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</si>
  <si>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</si>
  <si>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</si>
  <si>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</si>
  <si>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</si>
  <si>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</si>
  <si>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</si>
  <si>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</si>
  <si>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</si>
  <si>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</si>
  <si>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</si>
  <si>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</si>
  <si>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</si>
  <si>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</si>
  <si>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</si>
  <si>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</si>
  <si>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</si>
  <si>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</si>
  <si>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</si>
  <si>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</si>
  <si>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</si>
  <si>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</si>
  <si>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</si>
  <si>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</si>
  <si>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</si>
  <si>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</si>
  <si>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</si>
  <si>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</si>
  <si>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</si>
  <si>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</si>
  <si>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</si>
  <si>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</si>
  <si>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</si>
  <si>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</si>
  <si>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</si>
  <si>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</si>
  <si>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</si>
  <si>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</si>
  <si>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</si>
  <si>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</si>
  <si>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</si>
  <si>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</si>
  <si>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</si>
  <si>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</si>
  <si>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</si>
  <si>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</si>
  <si>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</si>
  <si>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</si>
  <si>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</si>
  <si>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</si>
  <si>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</si>
  <si>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</si>
  <si>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</si>
  <si>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</si>
  <si>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</si>
  <si>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</si>
  <si>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</si>
  <si>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</si>
  <si>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</si>
  <si>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</si>
  <si>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</si>
  <si>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</si>
  <si>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</si>
  <si>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</si>
  <si>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</si>
  <si>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</si>
  <si>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</si>
  <si>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</si>
  <si>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</si>
  <si>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</si>
  <si>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</si>
  <si>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</si>
  <si>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</si>
  <si>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</si>
  <si>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</si>
  <si>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</si>
  <si>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</si>
  <si>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</si>
  <si>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</si>
  <si>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</si>
  <si>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</si>
  <si>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</si>
  <si>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</si>
  <si>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</si>
  <si>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</si>
  <si>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</si>
  <si>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</si>
  <si>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</si>
  <si>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</si>
  <si>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</si>
  <si>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</si>
  <si>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</si>
  <si>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</si>
  <si>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</si>
  <si>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</si>
  <si>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</si>
  <si>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</si>
  <si>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</si>
  <si>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</si>
  <si>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</si>
  <si>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</si>
  <si>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</si>
  <si>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</si>
  <si>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</si>
  <si>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</si>
  <si>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</si>
  <si>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</si>
  <si>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</si>
  <si>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</si>
  <si>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</si>
  <si>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</si>
  <si>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</si>
  <si>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</si>
  <si>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</si>
  <si>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</si>
  <si>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</si>
  <si>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</si>
  <si>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</si>
  <si>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</si>
  <si>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</si>
  <si>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</si>
  <si>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</si>
  <si>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</si>
  <si>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</si>
  <si>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</si>
  <si>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</si>
  <si>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</si>
  <si>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</si>
  <si>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</si>
  <si>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</si>
  <si>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</si>
  <si>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</si>
  <si>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</si>
  <si>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</si>
  <si>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</si>
  <si>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</si>
  <si>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</si>
  <si>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</si>
  <si>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</si>
  <si>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</si>
  <si>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</si>
  <si>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</si>
  <si>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</si>
  <si>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</si>
  <si>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</si>
  <si>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</si>
  <si>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</si>
  <si>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</si>
  <si>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</si>
  <si>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</si>
  <si>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</si>
  <si>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</si>
  <si>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</si>
  <si>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</si>
  <si>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</si>
  <si>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</si>
  <si>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</si>
  <si>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</si>
  <si>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</si>
  <si>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</si>
  <si>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</si>
  <si>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</si>
  <si>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</si>
  <si>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</si>
  <si>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</si>
  <si>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</si>
  <si>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</si>
  <si>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</si>
  <si>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</si>
  <si>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</si>
  <si>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</si>
  <si>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</si>
  <si>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</si>
  <si>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</si>
  <si>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</si>
  <si>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</si>
  <si>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</si>
  <si>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</si>
  <si>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</si>
  <si>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</si>
  <si>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</si>
  <si>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</si>
  <si>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</si>
  <si>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</si>
  <si>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</si>
  <si>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</si>
  <si>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</si>
  <si>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</si>
  <si>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</si>
  <si>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</si>
  <si>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</si>
  <si>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</si>
  <si>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</si>
  <si>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</si>
  <si>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</si>
  <si>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</si>
  <si>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</si>
  <si>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</si>
  <si>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</si>
  <si>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</si>
  <si>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</si>
  <si>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</si>
  <si>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</si>
  <si>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</si>
  <si>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</si>
  <si>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</si>
  <si>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</si>
  <si>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</si>
  <si>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</si>
  <si>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</si>
  <si>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</si>
  <si>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</si>
  <si>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</si>
  <si>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</si>
  <si>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</si>
  <si>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</si>
  <si>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</si>
  <si>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</si>
  <si>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</si>
  <si>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</si>
  <si>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</si>
  <si>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</si>
  <si>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</si>
  <si>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</si>
  <si>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</si>
  <si>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</si>
  <si>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</si>
  <si>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</si>
  <si>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</si>
  <si>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</si>
  <si>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</si>
  <si>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</si>
  <si>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</si>
  <si>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</si>
  <si>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</si>
  <si>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</si>
  <si>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</si>
  <si>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</si>
  <si>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</si>
  <si>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</si>
  <si>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</si>
  <si>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</si>
  <si>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</si>
  <si>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</si>
  <si>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</si>
  <si>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</si>
  <si>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</si>
  <si>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</si>
  <si>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</si>
  <si>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</si>
  <si>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</si>
  <si>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</si>
  <si>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</si>
  <si>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</si>
  <si>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</si>
  <si>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</si>
  <si>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</si>
  <si>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</si>
  <si>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</si>
  <si>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</si>
  <si>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</si>
  <si>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</si>
  <si>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</si>
  <si>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</si>
  <si>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</si>
  <si>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</si>
  <si>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</si>
  <si>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</si>
  <si>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</si>
  <si>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</si>
  <si>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</si>
  <si>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</si>
  <si>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</si>
  <si>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</si>
  <si>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</si>
  <si>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</si>
  <si>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</si>
  <si>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</si>
  <si>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</si>
  <si>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</si>
  <si>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</si>
  <si>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</si>
  <si>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</si>
  <si>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</si>
  <si>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</si>
  <si>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</si>
  <si>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</si>
  <si>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</si>
  <si>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</si>
  <si>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</si>
  <si>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</si>
  <si>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</si>
  <si>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</si>
  <si>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</si>
  <si>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</si>
  <si>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</si>
  <si>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</si>
  <si>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</si>
  <si>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</si>
  <si>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</si>
  <si>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</si>
  <si>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</si>
  <si>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</si>
  <si>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</si>
  <si>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</si>
  <si>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</si>
  <si>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</si>
  <si>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</si>
  <si>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</si>
  <si>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</si>
  <si>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</si>
  <si>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</si>
  <si>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</si>
  <si>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</si>
  <si>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</si>
  <si>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</si>
  <si>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</si>
  <si>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</si>
  <si>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</si>
  <si>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</si>
  <si>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</si>
  <si>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</si>
  <si>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</si>
  <si>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</si>
  <si>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</si>
  <si>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</si>
  <si>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</si>
  <si>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</si>
  <si>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</si>
  <si>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</si>
  <si>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</si>
  <si>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</si>
  <si>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</si>
  <si>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</si>
  <si>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</si>
  <si>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</si>
  <si>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</si>
  <si>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</si>
  <si>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</si>
  <si>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</si>
  <si>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</si>
  <si>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</si>
  <si>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</si>
  <si>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</si>
  <si>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</si>
  <si>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</si>
  <si>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</si>
  <si>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</si>
  <si>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</si>
  <si>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</si>
  <si>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</si>
  <si>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</si>
  <si>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</si>
  <si>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</si>
  <si>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</si>
  <si>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</si>
  <si>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</si>
  <si>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</si>
  <si>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</si>
  <si>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</si>
  <si>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</si>
  <si>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</si>
  <si>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</si>
  <si>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</si>
  <si>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</si>
  <si>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</si>
  <si>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</si>
  <si>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</si>
  <si>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</si>
  <si>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</si>
  <si>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</si>
  <si>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</si>
  <si>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</si>
  <si>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</si>
  <si>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</si>
  <si>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</si>
  <si>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</si>
  <si>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</si>
  <si>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</si>
  <si>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</si>
  <si>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</si>
  <si>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</si>
  <si>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</si>
  <si>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</si>
  <si>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</si>
  <si>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</si>
  <si>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</si>
  <si>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</si>
  <si>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</si>
  <si>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</si>
  <si>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</si>
  <si>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</si>
  <si>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</si>
  <si>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</si>
  <si>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</si>
  <si>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</si>
  <si>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</si>
  <si>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</si>
  <si>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</si>
  <si>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</si>
  <si>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</si>
  <si>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</si>
  <si>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</si>
  <si>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</si>
  <si>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</si>
  <si>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</si>
  <si>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</si>
  <si>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</si>
  <si>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</si>
  <si>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</si>
  <si>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</si>
  <si>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</si>
  <si>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</si>
  <si>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</si>
  <si>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</si>
  <si>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</si>
  <si>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</si>
  <si>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</si>
  <si>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</si>
  <si>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</si>
  <si>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</si>
  <si>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</si>
  <si>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</si>
  <si>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</si>
  <si>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</si>
  <si>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</si>
  <si>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</si>
  <si>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</si>
  <si>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</si>
  <si>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</si>
  <si>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</si>
  <si>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</si>
  <si>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</si>
  <si>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</si>
  <si>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</si>
  <si>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</si>
  <si>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</si>
  <si>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</si>
  <si>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</si>
  <si>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</si>
  <si>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</si>
  <si>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</si>
  <si>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</si>
  <si>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</si>
  <si>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</si>
  <si>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</si>
  <si>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</si>
  <si>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</si>
  <si>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</si>
  <si>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</si>
  <si>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</si>
  <si>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</si>
  <si>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</si>
  <si>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</si>
  <si>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</si>
  <si>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</si>
  <si>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</si>
  <si>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</si>
  <si>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</si>
  <si>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</si>
  <si>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</si>
  <si>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</si>
  <si>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</si>
  <si>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</si>
  <si>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</si>
  <si>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</si>
  <si>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</si>
  <si>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</si>
  <si>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</si>
  <si>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</si>
  <si>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</si>
  <si>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</si>
  <si>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</si>
  <si>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</si>
  <si>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</si>
  <si>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</si>
  <si>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</si>
  <si>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</si>
  <si>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</si>
  <si>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</si>
  <si>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</si>
  <si>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</si>
  <si>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</si>
  <si>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</si>
  <si>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</si>
  <si>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</si>
  <si>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</si>
  <si>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</si>
  <si>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</si>
  <si>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</si>
  <si>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</si>
  <si>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</si>
  <si>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</si>
  <si>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</si>
  <si>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</si>
  <si>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</si>
  <si>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</si>
  <si>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</si>
  <si>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</si>
  <si>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</si>
  <si>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</si>
  <si>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</si>
  <si>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</si>
  <si>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</si>
  <si>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</si>
  <si>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</si>
  <si>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</si>
  <si>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</si>
  <si>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</si>
  <si>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</si>
  <si>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</si>
  <si>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</si>
  <si>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</si>
  <si>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</si>
  <si>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</si>
  <si>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</si>
  <si>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</si>
  <si>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</si>
  <si>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</si>
  <si>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</si>
  <si>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</si>
  <si>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</si>
  <si>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</si>
  <si>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</si>
  <si>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</si>
  <si>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</si>
  <si>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</si>
  <si>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</si>
  <si>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</si>
  <si>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</si>
  <si>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</si>
  <si>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</si>
  <si>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</si>
  <si>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</si>
  <si>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</si>
  <si>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</si>
  <si>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</si>
  <si>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</si>
  <si>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</si>
  <si>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</si>
  <si>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</si>
  <si>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</si>
  <si>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</si>
  <si>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</si>
  <si>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</si>
  <si>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</si>
  <si>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</si>
  <si>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</si>
  <si>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</si>
  <si>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</si>
  <si>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</si>
  <si>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</si>
  <si>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</si>
  <si>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</si>
  <si>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</si>
  <si>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</si>
  <si>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</si>
  <si>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</si>
  <si>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</si>
  <si>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</si>
  <si>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</si>
  <si>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</si>
  <si>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</si>
  <si>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</si>
  <si>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</si>
  <si>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</si>
  <si>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</si>
  <si>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</si>
  <si>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</si>
  <si>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</si>
  <si>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</si>
  <si>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</si>
  <si>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</si>
  <si>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</si>
  <si>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</si>
  <si>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</si>
  <si>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</si>
  <si>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</si>
  <si>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</si>
  <si>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</si>
  <si>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</si>
  <si>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</si>
  <si>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</si>
  <si>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</si>
  <si>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</si>
  <si>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</si>
  <si>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</si>
  <si>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</si>
  <si>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</si>
  <si>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</si>
  <si>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</si>
  <si>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</si>
  <si>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</si>
  <si>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</si>
  <si>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</si>
  <si>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</si>
  <si>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</si>
  <si>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</si>
  <si>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</si>
  <si>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</si>
  <si>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</si>
  <si>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</si>
  <si>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</si>
  <si>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</si>
  <si>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</si>
  <si>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</si>
  <si>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</si>
  <si>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</si>
  <si>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</si>
  <si>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</si>
  <si>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</si>
  <si>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</si>
  <si>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</si>
  <si>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</si>
  <si>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</si>
  <si>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</si>
  <si>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</si>
  <si>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</si>
  <si>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</si>
  <si>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</si>
  <si>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</si>
  <si>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</si>
  <si>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</si>
  <si>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</si>
  <si>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</si>
  <si>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</si>
  <si>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</si>
  <si>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</si>
  <si>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</si>
  <si>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</si>
  <si>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</si>
  <si>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</si>
  <si>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</si>
  <si>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</si>
  <si>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</si>
  <si>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</si>
  <si>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</si>
  <si>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</si>
  <si>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</si>
  <si>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</si>
  <si>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</si>
  <si>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</si>
  <si>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</si>
  <si>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</si>
  <si>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</si>
  <si>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</si>
  <si>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</si>
  <si>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</si>
  <si>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</si>
  <si>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</si>
  <si>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</si>
  <si>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</si>
  <si>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</si>
  <si>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</si>
  <si>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</si>
  <si>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</si>
  <si>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</si>
  <si>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</si>
  <si>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</si>
  <si>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</si>
  <si>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</si>
  <si>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</si>
  <si>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</si>
  <si>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</si>
  <si>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</si>
  <si>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</si>
  <si>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</si>
  <si>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</si>
  <si>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</si>
  <si>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</si>
  <si>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</si>
  <si>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</si>
  <si>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</si>
  <si>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</si>
  <si>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</si>
  <si>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</si>
  <si>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</si>
  <si>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</si>
  <si>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</si>
  <si>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</si>
  <si>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</si>
  <si>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</si>
  <si>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</si>
  <si>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</si>
  <si>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</si>
  <si>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</si>
  <si>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</si>
  <si>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</si>
  <si>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</si>
  <si>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</si>
  <si>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</si>
  <si>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</si>
  <si>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</si>
  <si>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</si>
  <si>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</si>
  <si>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</si>
  <si>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</si>
  <si>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</si>
  <si>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</si>
  <si>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</si>
  <si>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</si>
  <si>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</si>
  <si>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</si>
  <si>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</si>
  <si>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</si>
  <si>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</si>
  <si>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</si>
  <si>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</si>
  <si>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</si>
  <si>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</si>
  <si>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</si>
  <si>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</si>
  <si>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</si>
  <si>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</si>
  <si>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</si>
  <si>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</si>
  <si>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</si>
  <si>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</si>
  <si>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</si>
  <si>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</si>
  <si>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</si>
  <si>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</si>
  <si>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</si>
  <si>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</si>
  <si>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</si>
  <si>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</si>
  <si>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</si>
  <si>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</si>
  <si>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</si>
  <si>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</si>
  <si>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</si>
  <si>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</si>
  <si>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</si>
  <si>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</si>
  <si>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</si>
  <si>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</si>
  <si>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</si>
  <si>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</si>
  <si>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</si>
  <si>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</si>
  <si>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</si>
  <si>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</si>
  <si>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</si>
  <si>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</si>
  <si>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</si>
  <si>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</si>
  <si>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</si>
  <si>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</si>
  <si>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</si>
  <si>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</si>
  <si>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</si>
  <si>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</si>
  <si>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</si>
  <si>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</si>
  <si>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</si>
  <si>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</si>
  <si>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</si>
  <si>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</si>
  <si>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</si>
  <si>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</si>
  <si>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</si>
  <si>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</si>
  <si>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</si>
  <si>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</si>
  <si>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</si>
  <si>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</si>
  <si>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</si>
  <si>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</si>
  <si>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</si>
  <si>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</si>
  <si>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</si>
  <si>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</si>
  <si>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</si>
  <si>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</si>
  <si>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</si>
  <si>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</si>
  <si>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</si>
  <si>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</si>
  <si>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</si>
  <si>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</si>
  <si>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</si>
  <si>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</si>
  <si>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</si>
  <si>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</si>
  <si>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</si>
  <si>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</si>
  <si>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</si>
  <si>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</si>
  <si>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</si>
  <si>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</si>
  <si>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</si>
  <si>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</si>
  <si>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</si>
  <si>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</si>
  <si>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</si>
  <si>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</si>
  <si>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</si>
  <si>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</si>
  <si>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</si>
  <si>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</si>
  <si>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</si>
  <si>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</si>
  <si>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</si>
  <si>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</si>
  <si>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</si>
  <si>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</si>
  <si>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</si>
  <si>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</si>
  <si>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</si>
  <si>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</si>
  <si>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</si>
  <si>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</si>
  <si>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</si>
  <si>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</si>
  <si>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</si>
  <si>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</si>
  <si>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</si>
  <si>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</si>
  <si>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</si>
  <si>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</si>
  <si>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</si>
  <si>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</si>
  <si>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</si>
  <si>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</si>
  <si>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</si>
  <si>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</si>
  <si>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</si>
  <si>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</si>
  <si>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</si>
  <si>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</si>
  <si>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</si>
  <si>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</si>
  <si>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</si>
  <si>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</si>
  <si>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</si>
  <si>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</si>
  <si>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</si>
  <si>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</si>
  <si>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</si>
  <si>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</si>
  <si>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</si>
  <si>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</si>
  <si>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</si>
  <si>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</si>
  <si>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</si>
  <si>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</si>
  <si>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</si>
  <si>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</si>
  <si>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</si>
  <si>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</si>
  <si>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</si>
  <si>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</si>
  <si>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</si>
  <si>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</si>
  <si>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</si>
  <si>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</si>
  <si>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</si>
  <si>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</si>
  <si>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</si>
  <si>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</si>
  <si>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</si>
  <si>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</si>
  <si>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</si>
  <si>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</si>
  <si>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</si>
  <si>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</si>
  <si>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</si>
  <si>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</si>
  <si>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</si>
  <si>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</si>
  <si>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</si>
  <si>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</si>
  <si>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</si>
  <si>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</si>
  <si>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</si>
  <si>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</si>
  <si>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</si>
  <si>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</si>
  <si>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</si>
  <si>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</si>
  <si>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</si>
  <si>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</si>
  <si>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</si>
  <si>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</si>
  <si>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</si>
  <si>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</si>
  <si>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</si>
  <si>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</si>
  <si>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</si>
  <si>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</si>
  <si>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</si>
  <si>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</si>
  <si>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</si>
  <si>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</si>
  <si>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</si>
  <si>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</si>
  <si>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</si>
  <si>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</si>
  <si>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</si>
  <si>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</si>
  <si>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</si>
  <si>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</si>
  <si>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</si>
  <si>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</si>
  <si>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</si>
  <si>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</si>
  <si>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</si>
  <si>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</si>
  <si>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</si>
  <si>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</si>
  <si>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</si>
  <si>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</si>
  <si>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</si>
  <si>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</si>
  <si>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</si>
  <si>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</si>
  <si>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</si>
  <si>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</si>
  <si>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</si>
  <si>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</si>
  <si>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</si>
  <si>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</si>
  <si>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</si>
  <si>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</si>
  <si>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</si>
  <si>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</si>
  <si>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</si>
  <si>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</si>
  <si>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</si>
  <si>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</si>
  <si>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</si>
  <si>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</si>
  <si>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</si>
  <si>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</si>
  <si>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</si>
  <si>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</si>
  <si>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</si>
  <si>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</si>
  <si>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</si>
  <si>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</si>
  <si>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</si>
  <si>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</si>
  <si>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</si>
  <si>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</si>
  <si>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</si>
  <si>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</si>
  <si>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</si>
  <si>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</si>
  <si>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</si>
  <si>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</si>
  <si>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</si>
  <si>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</si>
  <si>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</si>
  <si>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</si>
  <si>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</si>
  <si>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</si>
  <si>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</si>
  <si>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</si>
  <si>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</si>
  <si>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</si>
  <si>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</si>
  <si>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</si>
  <si>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</si>
  <si>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</si>
  <si>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</si>
  <si>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</si>
  <si>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</si>
  <si>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</si>
  <si>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</si>
  <si>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</si>
  <si>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</si>
  <si>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</si>
  <si>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</si>
  <si>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</si>
  <si>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</si>
  <si>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</si>
  <si>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</si>
  <si>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</si>
  <si>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</si>
  <si>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</si>
  <si>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</si>
  <si>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</si>
  <si>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</si>
  <si>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</si>
  <si>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</si>
  <si>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</si>
  <si>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</si>
  <si>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</si>
  <si>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</si>
  <si>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</si>
  <si>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</si>
  <si>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</si>
  <si>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</si>
  <si>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</si>
  <si>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</si>
  <si>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</si>
  <si>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</si>
  <si>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</si>
  <si>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</si>
  <si>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</si>
  <si>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</si>
  <si>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</si>
  <si>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</si>
  <si>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</si>
  <si>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</si>
  <si>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</si>
  <si>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</si>
  <si>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</si>
  <si>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</si>
  <si>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</si>
  <si>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</si>
  <si>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</si>
  <si>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</si>
  <si>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</si>
  <si>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</si>
  <si>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</si>
  <si>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</si>
  <si>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</si>
  <si>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</si>
  <si>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</si>
  <si>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</si>
  <si>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</si>
  <si>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</si>
  <si>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</si>
  <si>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</si>
  <si>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</si>
  <si>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</si>
  <si>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</si>
  <si>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</si>
  <si>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</si>
  <si>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</si>
  <si>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</si>
  <si>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</si>
  <si>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</si>
  <si>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</si>
  <si>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</si>
  <si>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</si>
  <si>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</si>
  <si>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</si>
  <si>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</si>
  <si>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</si>
  <si>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</si>
  <si>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</si>
  <si>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</si>
  <si>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</si>
  <si>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</si>
  <si>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</si>
  <si>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</si>
  <si>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</si>
  <si>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</si>
  <si>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</si>
  <si>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</si>
  <si>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</si>
  <si>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</si>
  <si>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</si>
  <si>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</si>
  <si>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</si>
  <si>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</si>
  <si>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</si>
  <si>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</si>
  <si>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</si>
  <si>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</si>
  <si>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</si>
  <si>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</si>
  <si>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</si>
  <si>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</si>
  <si>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</si>
  <si>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</si>
  <si>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</si>
  <si>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</si>
  <si>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</si>
  <si>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</si>
  <si>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</si>
  <si>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</si>
  <si>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</si>
  <si>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</si>
  <si>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</si>
  <si>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</si>
  <si>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</si>
  <si>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</si>
  <si>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</si>
  <si>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</si>
  <si>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</si>
  <si>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</si>
  <si>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</si>
  <si>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</si>
  <si>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</si>
  <si>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</si>
  <si>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</si>
  <si>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</si>
  <si>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</si>
  <si>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</si>
  <si>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</si>
  <si>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</si>
  <si>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</si>
  <si>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</si>
  <si>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</si>
  <si>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</si>
  <si>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</si>
  <si>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</si>
  <si>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</si>
  <si>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</si>
  <si>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</si>
  <si>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</si>
  <si>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</si>
  <si>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</si>
  <si>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</si>
  <si>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</si>
  <si>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</si>
  <si>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</si>
  <si>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</si>
  <si>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</si>
  <si>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</si>
  <si>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</si>
  <si>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</si>
  <si>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</si>
  <si>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</si>
  <si>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</si>
  <si>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</si>
  <si>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</si>
  <si>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</si>
  <si>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</si>
  <si>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</si>
  <si>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</si>
  <si>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</si>
  <si>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</si>
  <si>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</si>
  <si>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</si>
  <si>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</si>
  <si>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</si>
  <si>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</si>
  <si>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</si>
  <si>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</si>
  <si>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</si>
  <si>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</si>
  <si>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</si>
  <si>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</si>
  <si>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</si>
  <si>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</si>
  <si>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</si>
  <si>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</si>
  <si>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</si>
  <si>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</si>
  <si>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</si>
  <si>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</si>
  <si>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</si>
  <si>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</si>
  <si>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</si>
  <si>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</si>
  <si>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</si>
  <si>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</si>
  <si>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</si>
  <si>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</si>
  <si>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</si>
  <si>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</si>
  <si>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</si>
  <si>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</si>
  <si>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</si>
  <si>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</si>
  <si>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</si>
  <si>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</si>
  <si>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</si>
  <si>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</si>
  <si>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</si>
  <si>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</si>
  <si>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</si>
  <si>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</si>
  <si>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</si>
  <si>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</si>
  <si>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</si>
  <si>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</si>
  <si>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</si>
  <si>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</si>
  <si>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</si>
  <si>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</si>
  <si>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</si>
  <si>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</si>
  <si>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</si>
  <si>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</si>
  <si>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</si>
  <si>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</si>
  <si>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</si>
  <si>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</si>
  <si>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</si>
  <si>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</si>
  <si>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</si>
  <si>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</si>
  <si>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</si>
  <si>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</si>
  <si>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</si>
  <si>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</si>
  <si>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</si>
  <si>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</si>
  <si>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</si>
  <si>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</si>
  <si>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</si>
  <si>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</si>
  <si>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</si>
  <si>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</si>
  <si>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</si>
  <si>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</si>
  <si>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</si>
  <si>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</si>
  <si>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</si>
  <si>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</si>
  <si>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</si>
  <si>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</si>
  <si>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</si>
  <si>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</si>
  <si>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</si>
  <si>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</si>
  <si>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</si>
  <si>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</si>
  <si>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</si>
  <si>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</si>
  <si>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</si>
  <si>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</si>
  <si>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</si>
  <si>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</si>
  <si>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</si>
  <si>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</si>
  <si>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</si>
  <si>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</si>
  <si>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</si>
  <si>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</si>
  <si>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</si>
  <si>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</si>
  <si>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</si>
  <si>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</si>
  <si>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</si>
  <si>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</si>
  <si>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</si>
  <si>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</si>
  <si>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</si>
  <si>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</si>
  <si>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</si>
  <si>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</si>
  <si>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</si>
  <si>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</si>
  <si>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</si>
  <si>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</si>
  <si>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</si>
  <si>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</si>
  <si>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</si>
  <si>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</si>
  <si>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</si>
  <si>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</si>
  <si>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</si>
  <si>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</si>
  <si>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</si>
  <si>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</si>
  <si>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</si>
  <si>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</si>
  <si>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</si>
  <si>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</si>
  <si>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</si>
  <si>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</si>
  <si>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</si>
  <si>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</si>
  <si>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</si>
  <si>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</si>
  <si>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</si>
  <si>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</si>
  <si>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</si>
  <si>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</si>
  <si>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</si>
  <si>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</si>
  <si>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</si>
  <si>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</si>
  <si>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</si>
  <si>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</si>
  <si>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</si>
  <si>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</si>
  <si>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</si>
  <si>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</si>
  <si>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</si>
  <si>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</si>
  <si>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</si>
  <si>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</si>
  <si>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</si>
  <si>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</si>
  <si>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</si>
  <si>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</si>
  <si>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</si>
  <si>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</si>
  <si>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</si>
  <si>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</si>
  <si>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</si>
  <si>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</si>
  <si>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</si>
  <si>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</si>
  <si>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</si>
  <si>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</si>
  <si>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</si>
  <si>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</si>
  <si>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</si>
  <si>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</si>
  <si>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</si>
  <si>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</si>
  <si>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</si>
  <si>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</si>
  <si>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</si>
  <si>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</si>
  <si>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</si>
  <si>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</si>
  <si>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</si>
  <si>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</si>
  <si>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</si>
  <si>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</si>
  <si>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</si>
  <si>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</si>
  <si>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</si>
  <si>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</si>
  <si>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</si>
  <si>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</si>
  <si>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</si>
  <si>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</si>
  <si>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</si>
  <si>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</si>
  <si>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</si>
  <si>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</si>
  <si>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</si>
  <si>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</si>
  <si>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</si>
  <si>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</si>
  <si>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</si>
  <si>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</si>
  <si>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</si>
  <si>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</si>
  <si>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</si>
  <si>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</si>
  <si>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</si>
  <si>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</si>
  <si>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</si>
  <si>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</si>
  <si>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</si>
  <si>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</si>
  <si>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</si>
  <si>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</si>
  <si>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</si>
  <si>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</si>
  <si>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</si>
  <si>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</si>
  <si>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</si>
  <si>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</si>
  <si>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</si>
  <si>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</si>
  <si>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</si>
  <si>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</si>
  <si>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</si>
  <si>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</si>
  <si>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</si>
  <si>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</si>
  <si>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</si>
  <si>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</si>
  <si>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</si>
  <si>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</si>
  <si>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</si>
  <si>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</si>
  <si>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</si>
  <si>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</si>
  <si>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</si>
  <si>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</si>
  <si>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</si>
  <si>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</si>
  <si>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</si>
  <si>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</si>
  <si>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</si>
  <si>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</si>
  <si>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</si>
  <si>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</si>
  <si>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</si>
  <si>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</si>
  <si>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</si>
  <si>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</si>
  <si>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</si>
  <si>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</si>
  <si>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</si>
  <si>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</si>
  <si>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</si>
  <si>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</si>
  <si>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</si>
  <si>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</si>
  <si>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</si>
  <si>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</si>
  <si>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</si>
  <si>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</si>
  <si>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</si>
  <si>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</si>
  <si>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</si>
  <si>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</si>
  <si>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</si>
  <si>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</si>
  <si>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</si>
  <si>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</si>
  <si>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</si>
  <si>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</si>
  <si>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</si>
  <si>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</si>
  <si>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</si>
  <si>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</si>
  <si>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</si>
  <si>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</si>
  <si>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</si>
  <si>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</si>
  <si>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</si>
  <si>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</si>
  <si>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</si>
  <si>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</si>
  <si>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</si>
  <si>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</si>
  <si>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</si>
  <si>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</si>
  <si>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</si>
  <si>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</si>
  <si>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</si>
  <si>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</si>
  <si>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</si>
  <si>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</si>
  <si>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</si>
  <si>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</si>
  <si>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</si>
  <si>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</si>
  <si>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</si>
  <si>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</si>
  <si>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</si>
  <si>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</si>
  <si>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</si>
  <si>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</si>
  <si>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</si>
  <si>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</si>
  <si>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</si>
  <si>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</si>
  <si>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</si>
  <si>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</si>
  <si>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</si>
  <si>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</si>
  <si>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</si>
  <si>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</si>
  <si>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</si>
  <si>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</si>
  <si>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</si>
  <si>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</si>
  <si>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</si>
  <si>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</si>
  <si>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</si>
  <si>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</si>
  <si>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</si>
  <si>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</si>
  <si>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</si>
  <si>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</si>
  <si>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</si>
  <si>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</si>
  <si>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</si>
  <si>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</si>
  <si>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</si>
  <si>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</si>
  <si>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</si>
  <si>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</si>
  <si>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</si>
  <si>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</si>
  <si>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</si>
  <si>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</si>
  <si>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</si>
  <si>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</si>
  <si>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</si>
  <si>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</si>
  <si>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</si>
  <si>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</si>
  <si>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</si>
  <si>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</si>
  <si>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</si>
  <si>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</si>
  <si>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</si>
  <si>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</si>
  <si>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</si>
  <si>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</si>
  <si>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</si>
  <si>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</si>
  <si>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</si>
  <si>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</si>
  <si>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</si>
  <si>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</si>
  <si>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</si>
  <si>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</si>
  <si>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</si>
  <si>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</si>
  <si>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</si>
  <si>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</si>
  <si>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</si>
  <si>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</si>
  <si>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</si>
  <si>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</si>
  <si>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</si>
  <si>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</si>
  <si>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</si>
  <si>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</si>
  <si>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</si>
  <si>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</si>
  <si>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</si>
  <si>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</si>
  <si>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</si>
  <si>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</si>
  <si>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</si>
  <si>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</si>
  <si>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</si>
  <si>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</si>
  <si>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</si>
  <si>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</si>
  <si>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</si>
  <si>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</si>
  <si>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</si>
  <si>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</si>
  <si>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</si>
  <si>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</si>
  <si>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</si>
  <si>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</si>
  <si>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</si>
  <si>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</si>
  <si>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</si>
  <si>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</si>
  <si>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</si>
  <si>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</si>
  <si>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</si>
  <si>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</si>
  <si>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</si>
  <si>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</si>
  <si>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</si>
  <si>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</si>
  <si>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</si>
  <si>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</si>
  <si>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</si>
  <si>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</si>
  <si>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</si>
  <si>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</si>
  <si>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</si>
  <si>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</si>
  <si>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</si>
  <si>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</si>
  <si>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</si>
  <si>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</si>
  <si>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</si>
  <si>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</si>
  <si>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</si>
  <si>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</si>
  <si>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</si>
  <si>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</si>
  <si>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</si>
  <si>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</si>
  <si>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</si>
  <si>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</si>
  <si>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</si>
  <si>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</si>
  <si>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</si>
  <si>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</si>
  <si>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</si>
  <si>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</si>
  <si>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</si>
  <si>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</si>
  <si>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</si>
  <si>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</si>
  <si>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</si>
  <si>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</si>
  <si>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</si>
  <si>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</si>
  <si>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</si>
  <si>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</si>
  <si>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</si>
  <si>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</si>
  <si>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</si>
  <si>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</si>
  <si>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</si>
  <si>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</si>
  <si>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</si>
  <si>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</si>
  <si>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</si>
  <si>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</si>
  <si>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</si>
  <si>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</si>
  <si>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</si>
  <si>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</si>
  <si>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</si>
  <si>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</si>
  <si>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</si>
  <si>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</si>
  <si>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</si>
  <si>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</si>
  <si>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</si>
  <si>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</si>
  <si>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</si>
  <si>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</si>
  <si>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</si>
  <si>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</si>
  <si>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</si>
  <si>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</si>
  <si>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</si>
  <si>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</si>
  <si>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</si>
  <si>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</si>
  <si>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</si>
  <si>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</si>
  <si>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</si>
  <si>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</si>
  <si>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</si>
  <si>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</si>
  <si>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</si>
  <si>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</si>
  <si>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</si>
  <si>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</si>
  <si>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</si>
  <si>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</si>
  <si>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</si>
  <si>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</si>
  <si>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</si>
  <si>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</si>
  <si>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</si>
  <si>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</si>
  <si>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</si>
  <si>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</si>
  <si>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</si>
  <si>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</si>
  <si>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</si>
  <si>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</si>
  <si>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</si>
  <si>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</si>
  <si>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</si>
  <si>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</si>
  <si>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</si>
  <si>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</si>
  <si>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</si>
  <si>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</si>
  <si>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</si>
  <si>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</si>
  <si>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</si>
  <si>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</si>
  <si>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</si>
  <si>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</si>
  <si>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</si>
  <si>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</si>
  <si>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</si>
  <si>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</si>
  <si>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</si>
  <si>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</si>
  <si>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</si>
  <si>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</si>
  <si>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</si>
  <si>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</si>
  <si>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</si>
  <si>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</si>
  <si>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</si>
  <si>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</si>
  <si>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</si>
  <si>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</si>
  <si>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</si>
  <si>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</si>
  <si>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</si>
  <si>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</si>
  <si>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</si>
  <si>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</si>
  <si>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</si>
  <si>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</si>
  <si>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</si>
  <si>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</si>
  <si>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</si>
  <si>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</si>
  <si>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</si>
  <si>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</si>
  <si>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</si>
  <si>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</si>
  <si>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</si>
  <si>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</si>
  <si>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</si>
  <si>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</si>
  <si>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</si>
  <si>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</si>
  <si>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</si>
  <si>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</si>
  <si>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</si>
  <si>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</si>
  <si>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</si>
  <si>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</si>
  <si>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</si>
  <si>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</si>
  <si>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</si>
  <si>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</si>
  <si>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</si>
  <si>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</si>
  <si>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</si>
  <si>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</si>
  <si>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</si>
  <si>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</si>
  <si>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</si>
  <si>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</si>
  <si>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</si>
  <si>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</si>
  <si>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</si>
  <si>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</si>
  <si>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</si>
  <si>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</si>
  <si>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</si>
  <si>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</si>
  <si>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</si>
  <si>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</si>
  <si>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</si>
  <si>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</si>
  <si>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</si>
  <si>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</si>
  <si>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</si>
  <si>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</si>
  <si>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</si>
  <si>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</si>
  <si>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</si>
  <si>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</si>
  <si>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</si>
  <si>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</si>
  <si>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</si>
  <si>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</si>
  <si>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</si>
  <si>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</si>
  <si>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</si>
  <si>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</si>
  <si>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</si>
  <si>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</si>
  <si>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</si>
  <si>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</si>
  <si>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</si>
  <si>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</si>
  <si>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</si>
  <si>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</si>
  <si>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</si>
  <si>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</si>
  <si>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</si>
  <si>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</si>
  <si>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</si>
  <si>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</si>
  <si>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</si>
  <si>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</si>
  <si>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</si>
  <si>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</si>
  <si>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</si>
  <si>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</si>
  <si>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</si>
  <si>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</si>
  <si>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</si>
  <si>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</si>
  <si>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</si>
  <si>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</si>
  <si>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</si>
  <si>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</si>
  <si>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</si>
  <si>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</si>
  <si>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</si>
  <si>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</si>
  <si>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</si>
  <si>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</si>
  <si>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</si>
  <si>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</si>
  <si>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</si>
  <si>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</si>
  <si>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</si>
  <si>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</si>
  <si>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</si>
  <si>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</si>
  <si>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</si>
  <si>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</si>
  <si>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</si>
  <si>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</si>
  <si>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</si>
  <si>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</si>
  <si>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</si>
  <si>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</si>
  <si>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</si>
  <si>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</si>
  <si>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</si>
  <si>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</si>
  <si>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</si>
  <si>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</si>
  <si>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</si>
  <si>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</si>
  <si>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</si>
  <si>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</si>
  <si>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</si>
  <si>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</si>
  <si>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</si>
  <si>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</si>
  <si>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</si>
  <si>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</si>
  <si>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</si>
  <si>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</si>
  <si>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</si>
  <si>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</si>
  <si>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</si>
  <si>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</si>
  <si>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</si>
  <si>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</si>
  <si>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</si>
  <si>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</si>
  <si>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</si>
  <si>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</si>
  <si>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</si>
  <si>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</si>
  <si>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</si>
  <si>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</si>
  <si>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</si>
  <si>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</si>
  <si>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</si>
  <si>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</si>
  <si>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</si>
  <si>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</si>
  <si>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</si>
  <si>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</si>
  <si>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</si>
  <si>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</si>
  <si>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</si>
  <si>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</si>
  <si>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</si>
  <si>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</si>
  <si>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</si>
  <si>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</si>
  <si>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</si>
  <si>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</si>
  <si>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</si>
  <si>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</si>
  <si>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</si>
  <si>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</si>
  <si>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</si>
  <si>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</si>
  <si>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</si>
  <si>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</si>
  <si>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</si>
  <si>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</si>
  <si>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</si>
  <si>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</si>
  <si>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</si>
  <si>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</si>
  <si>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</si>
  <si>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</si>
  <si>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</si>
  <si>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</si>
  <si>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</si>
  <si>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</si>
  <si>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</si>
  <si>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</si>
  <si>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</si>
  <si>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</si>
  <si>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</si>
  <si>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</si>
  <si>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</si>
  <si>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</si>
  <si>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</si>
  <si>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</si>
  <si>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</si>
  <si>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</si>
  <si>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</si>
  <si>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</si>
  <si>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</si>
  <si>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</si>
  <si>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</si>
  <si>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</si>
  <si>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</si>
  <si>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</si>
  <si>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</si>
  <si>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</si>
  <si>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</si>
  <si>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</si>
  <si>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</si>
  <si>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</si>
  <si>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</si>
  <si>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</si>
  <si>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</si>
  <si>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</si>
  <si>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</si>
  <si>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</si>
  <si>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</si>
  <si>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</si>
  <si>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</si>
  <si>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</si>
  <si>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</si>
  <si>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</si>
  <si>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</si>
  <si>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</si>
  <si>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</si>
  <si>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</si>
  <si>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</si>
  <si>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</si>
  <si>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</si>
  <si>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</si>
  <si>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</si>
  <si>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</si>
  <si>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</si>
  <si>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</si>
  <si>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</si>
  <si>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</si>
  <si>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</si>
  <si>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</si>
  <si>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</si>
  <si>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</si>
  <si>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</si>
  <si>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</si>
  <si>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</si>
  <si>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</si>
  <si>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</si>
  <si>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</si>
  <si>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</si>
  <si>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</si>
  <si>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</si>
  <si>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</si>
  <si>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</si>
  <si>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</si>
  <si>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</si>
  <si>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</si>
  <si>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</si>
  <si>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</si>
  <si>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</si>
  <si>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</si>
  <si>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</si>
  <si>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</si>
  <si>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</si>
  <si>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</si>
  <si>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</si>
  <si>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</si>
  <si>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</si>
  <si>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</si>
  <si>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</si>
  <si>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</si>
  <si>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</si>
  <si>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</si>
  <si>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</si>
  <si>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</si>
  <si>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</si>
  <si>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</si>
  <si>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</si>
  <si>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</si>
  <si>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</si>
  <si>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</si>
  <si>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</si>
  <si>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</si>
  <si>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</si>
  <si>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</si>
  <si>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</si>
  <si>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</si>
  <si>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</si>
  <si>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</si>
  <si>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</si>
  <si>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</si>
  <si>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</si>
  <si>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</si>
  <si>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</si>
  <si>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</si>
  <si>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</si>
  <si>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</si>
  <si>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</si>
  <si>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</si>
  <si>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</si>
  <si>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</si>
  <si>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</si>
  <si>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</si>
  <si>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</si>
  <si>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</si>
  <si>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</si>
  <si>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</si>
  <si>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</si>
  <si>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</si>
  <si>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</si>
  <si>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</si>
  <si>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</si>
  <si>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</si>
  <si>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</si>
  <si>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</si>
  <si>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</si>
  <si>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</si>
  <si>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</si>
  <si>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</si>
  <si>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</si>
  <si>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</si>
  <si>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</si>
  <si>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</si>
  <si>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</si>
  <si>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</si>
  <si>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</si>
  <si>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</si>
  <si>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</si>
  <si>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</si>
  <si>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</si>
  <si>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</si>
  <si>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</si>
  <si>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</si>
  <si>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</si>
  <si>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</si>
  <si>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</si>
  <si>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</si>
  <si>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</si>
  <si>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</si>
  <si>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</si>
  <si>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</si>
  <si>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</si>
  <si>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</si>
  <si>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</si>
  <si>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</si>
  <si>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</si>
  <si>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</si>
  <si>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</si>
  <si>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</si>
  <si>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</si>
  <si>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</si>
  <si>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</si>
  <si>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</si>
  <si>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</si>
  <si>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</si>
  <si>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</si>
  <si>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</si>
  <si>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</si>
  <si>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</si>
  <si>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</si>
  <si>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</si>
  <si>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</si>
  <si>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</si>
  <si>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</si>
  <si>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</si>
  <si>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</si>
  <si>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</si>
  <si>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</si>
  <si>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</si>
  <si>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</si>
  <si>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</si>
  <si>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</si>
  <si>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</si>
  <si>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</si>
  <si>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</si>
  <si>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</si>
  <si>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</si>
  <si>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</si>
  <si>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</si>
  <si>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</si>
  <si>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</si>
  <si>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</si>
  <si>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</si>
  <si>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</si>
  <si>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</si>
  <si>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</si>
  <si>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</si>
  <si>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</si>
  <si>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</si>
  <si>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</si>
  <si>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</si>
  <si>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</si>
  <si>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</si>
  <si>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</si>
  <si>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</si>
  <si>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</si>
  <si>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</si>
  <si>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</si>
  <si>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</si>
  <si>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</si>
  <si>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</si>
  <si>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</si>
  <si>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</si>
  <si>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</si>
  <si>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</si>
  <si>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</si>
  <si>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</si>
  <si>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</si>
  <si>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</si>
  <si>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</si>
  <si>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</si>
  <si>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</si>
  <si>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</si>
  <si>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</si>
  <si>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</si>
  <si>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</si>
  <si>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</si>
  <si>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</si>
  <si>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</si>
  <si>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</si>
  <si>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</si>
  <si>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</si>
  <si>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</si>
  <si>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</si>
  <si>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</si>
  <si>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</si>
  <si>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</si>
  <si>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</si>
  <si>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</si>
  <si>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</si>
  <si>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</si>
  <si>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</si>
  <si>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</si>
  <si>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</si>
  <si>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</si>
  <si>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</si>
  <si>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</si>
  <si>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</si>
  <si>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</si>
  <si>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</si>
  <si>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</si>
  <si>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</si>
  <si>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</si>
  <si>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</si>
  <si>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</si>
  <si>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</si>
  <si>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</si>
  <si>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</si>
  <si>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</si>
  <si>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</si>
  <si>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</si>
  <si>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</si>
  <si>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</si>
  <si>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</si>
  <si>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</si>
  <si>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</si>
  <si>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</si>
  <si>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</si>
  <si>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</si>
  <si>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</si>
  <si>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</si>
  <si>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</si>
  <si>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</si>
  <si>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</si>
  <si>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</si>
  <si>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</si>
  <si>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</si>
  <si>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</si>
  <si>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</si>
  <si>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</si>
  <si>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</si>
  <si>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</si>
  <si>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</si>
  <si>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</si>
  <si>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</si>
  <si>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</si>
  <si>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</si>
  <si>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</si>
  <si>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</si>
  <si>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</si>
  <si>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</si>
  <si>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</si>
  <si>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</si>
  <si>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</si>
  <si>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</si>
  <si>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</si>
  <si>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</si>
  <si>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</si>
  <si>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</si>
  <si>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</si>
  <si>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</si>
  <si>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</si>
  <si>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</si>
  <si>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</si>
  <si>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</si>
  <si>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</si>
  <si>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</si>
  <si>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</si>
  <si>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</si>
  <si>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</si>
  <si>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</si>
  <si>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</si>
  <si>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</si>
  <si>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</si>
  <si>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</si>
  <si>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</si>
  <si>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</si>
  <si>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</si>
  <si>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</si>
  <si>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</si>
  <si>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</si>
  <si>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</si>
  <si>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</si>
  <si>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</si>
  <si>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</si>
  <si>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</si>
  <si>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</si>
  <si>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</si>
  <si>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</si>
  <si>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</si>
  <si>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</si>
  <si>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</si>
  <si>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</si>
  <si>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</si>
  <si>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</si>
  <si>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</si>
  <si>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</si>
  <si>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</si>
  <si>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</si>
  <si>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</si>
  <si>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</si>
  <si>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</si>
  <si>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</si>
  <si>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</si>
  <si>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</si>
  <si>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</si>
  <si>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</si>
  <si>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</si>
  <si>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</si>
  <si>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</si>
  <si>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</si>
  <si>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</si>
  <si>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</si>
  <si>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</si>
  <si>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</si>
  <si>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</si>
  <si>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</si>
  <si>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</si>
  <si>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</si>
  <si>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</si>
  <si>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</si>
  <si>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</si>
  <si>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</si>
  <si>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</si>
  <si>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</si>
  <si>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</si>
  <si>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</si>
  <si>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</si>
  <si>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</si>
  <si>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</si>
  <si>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</si>
  <si>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</si>
  <si>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</si>
  <si>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</si>
  <si>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</si>
  <si>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</si>
  <si>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</si>
  <si>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</si>
  <si>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</si>
  <si>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</si>
  <si>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</si>
  <si>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</si>
  <si>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</si>
  <si>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</si>
  <si>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</si>
  <si>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</si>
  <si>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</si>
  <si>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</si>
  <si>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</si>
  <si>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</si>
  <si>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</si>
  <si>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</si>
  <si>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</si>
  <si>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</si>
  <si>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</si>
  <si>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</si>
  <si>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</si>
  <si>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</si>
  <si>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</si>
  <si>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</si>
  <si>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</si>
  <si>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</si>
  <si>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</si>
  <si>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</si>
  <si>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</si>
  <si>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</si>
  <si>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</si>
  <si>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</si>
  <si>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</si>
  <si>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</si>
  <si>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</si>
  <si>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</si>
  <si>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</si>
  <si>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</si>
  <si>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</si>
  <si>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</si>
  <si>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</si>
  <si>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</si>
  <si>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</si>
  <si>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</si>
  <si>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</si>
  <si>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</si>
  <si>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</si>
  <si>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</si>
  <si>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</si>
  <si>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</si>
  <si>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</si>
  <si>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</si>
  <si>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</si>
  <si>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</si>
  <si>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</si>
  <si>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</si>
  <si>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</si>
  <si>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</si>
  <si>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</si>
  <si>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</si>
  <si>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</si>
  <si>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</si>
  <si>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</si>
  <si>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</si>
  <si>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</si>
  <si>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</si>
  <si>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</si>
  <si>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</si>
  <si>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</si>
  <si>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</si>
  <si>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</si>
  <si>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</si>
  <si>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</si>
  <si>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</si>
  <si>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</si>
  <si>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</si>
  <si>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</si>
  <si>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</si>
  <si>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</si>
  <si>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</si>
  <si>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</si>
  <si>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</si>
  <si>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</si>
  <si>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</si>
  <si>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</si>
  <si>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</si>
  <si>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</si>
  <si>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</si>
  <si>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</si>
  <si>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</si>
  <si>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</si>
  <si>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</si>
  <si>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</si>
  <si>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</si>
  <si>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</si>
  <si>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</si>
  <si>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</si>
  <si>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</si>
  <si>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</si>
  <si>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</si>
  <si>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</si>
  <si>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</si>
  <si>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</si>
  <si>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</si>
  <si>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</si>
  <si>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</si>
  <si>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</si>
  <si>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</si>
  <si>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</si>
  <si>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</si>
  <si>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</si>
  <si>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</si>
  <si>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</si>
  <si>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</si>
  <si>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</si>
  <si>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</si>
  <si>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</si>
  <si>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</si>
  <si>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</si>
  <si>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</si>
  <si>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</si>
  <si>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</si>
  <si>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</si>
  <si>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</si>
  <si>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</si>
  <si>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</si>
  <si>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</si>
  <si>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</si>
  <si>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</si>
  <si>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</si>
  <si>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</si>
  <si>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</si>
  <si>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</si>
  <si>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</si>
  <si>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</si>
  <si>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</si>
  <si>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</si>
  <si>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</si>
  <si>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</si>
  <si>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</si>
  <si>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</si>
  <si>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</si>
  <si>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</si>
  <si>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</si>
  <si>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</si>
  <si>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</si>
  <si>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</si>
  <si>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</si>
  <si>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</si>
  <si>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</si>
  <si>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</si>
  <si>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</si>
  <si>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</si>
  <si>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</si>
  <si>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</si>
  <si>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</si>
  <si>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</si>
  <si>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</si>
  <si>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</si>
  <si>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</si>
  <si>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</si>
  <si>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</si>
  <si>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</si>
  <si>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</si>
  <si>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</si>
  <si>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</si>
  <si>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</si>
  <si>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</si>
  <si>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</si>
  <si>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</si>
  <si>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</si>
  <si>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</si>
  <si>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</si>
  <si>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</si>
  <si>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</si>
  <si>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</si>
  <si>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</si>
  <si>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</si>
  <si>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</si>
  <si>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</si>
  <si>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</si>
  <si>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</si>
  <si>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</si>
  <si>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</si>
  <si>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</si>
  <si>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</si>
  <si>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</si>
  <si>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</si>
  <si>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</si>
  <si>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</si>
  <si>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</si>
  <si>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</si>
  <si>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</si>
  <si>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</si>
  <si>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</si>
  <si>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</si>
  <si>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</si>
  <si>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</si>
  <si>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</si>
  <si>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</si>
  <si>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</si>
  <si>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</si>
  <si>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</si>
  <si>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</si>
  <si>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</si>
  <si>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</si>
  <si>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</si>
  <si>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</si>
  <si>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</si>
  <si>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</si>
  <si>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</si>
  <si>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</si>
  <si>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</si>
  <si>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</si>
  <si>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</si>
  <si>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</si>
  <si>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</si>
  <si>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</si>
  <si>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</si>
  <si>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</si>
  <si>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</si>
  <si>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</si>
  <si>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</si>
  <si>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</si>
  <si>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</si>
  <si>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</si>
  <si>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</si>
  <si>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</si>
  <si>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</si>
  <si>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</si>
  <si>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</si>
  <si>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</si>
  <si>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</si>
  <si>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</si>
  <si>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</si>
  <si>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</si>
  <si>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</si>
  <si>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</si>
  <si>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</si>
  <si>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</si>
  <si>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</si>
  <si>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</si>
  <si>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</si>
  <si>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</si>
  <si>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</si>
  <si>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</si>
  <si>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</si>
  <si>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</si>
  <si>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</si>
  <si>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</si>
  <si>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</si>
  <si>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</si>
  <si>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</si>
  <si>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</si>
  <si>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</si>
  <si>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</si>
  <si>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</si>
  <si>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</si>
  <si>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</si>
  <si>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</si>
  <si>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</si>
  <si>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</si>
  <si>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</si>
  <si>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</si>
  <si>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</si>
  <si>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</si>
  <si>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</si>
  <si>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</si>
  <si>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</si>
  <si>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</si>
  <si>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</si>
  <si>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</si>
  <si>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</si>
  <si>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</si>
  <si>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</si>
  <si>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</si>
  <si>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</si>
  <si>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</si>
  <si>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</si>
  <si>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</si>
  <si>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</si>
  <si>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</si>
  <si>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</si>
  <si>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</si>
  <si>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</si>
  <si>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</si>
  <si>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</si>
  <si>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</si>
  <si>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</si>
  <si>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</si>
  <si>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</si>
  <si>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</si>
  <si>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</si>
  <si>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</si>
  <si>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</si>
  <si>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</si>
  <si>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</si>
  <si>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</si>
  <si>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</si>
  <si>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</si>
  <si>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</si>
  <si>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</si>
  <si>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</si>
  <si>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</si>
  <si>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</si>
  <si>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</si>
  <si>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</si>
  <si>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</si>
  <si>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</si>
  <si>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</si>
  <si>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</si>
  <si>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</si>
  <si>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</si>
  <si>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</si>
  <si>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</si>
  <si>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</si>
  <si>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</si>
  <si>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</si>
  <si>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</si>
  <si>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</si>
  <si>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</si>
  <si>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</si>
  <si>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</si>
  <si>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</si>
  <si>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</si>
  <si>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</si>
  <si>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</si>
  <si>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</si>
  <si>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</si>
  <si>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</si>
  <si>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</si>
  <si>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</si>
  <si>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</si>
  <si>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</si>
  <si>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</si>
  <si>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</si>
  <si>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</si>
  <si>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</si>
  <si>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</si>
  <si>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</si>
  <si>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</si>
  <si>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</si>
  <si>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</si>
  <si>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</si>
  <si>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</si>
  <si>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</si>
  <si>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</si>
  <si>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</si>
  <si>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</si>
  <si>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</si>
  <si>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</si>
  <si>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</si>
  <si>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</si>
  <si>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</si>
  <si>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</si>
  <si>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</si>
  <si>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</si>
  <si>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</si>
  <si>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</si>
  <si>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</si>
  <si>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</si>
  <si>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</si>
  <si>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</si>
  <si>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</si>
  <si>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</si>
  <si>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</si>
  <si>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</si>
  <si>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</si>
  <si>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</si>
  <si>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</si>
  <si>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</si>
  <si>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</si>
  <si>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</si>
  <si>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</si>
  <si>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</si>
  <si>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</si>
  <si>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</si>
  <si>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</si>
  <si>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</si>
  <si>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</si>
  <si>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</si>
  <si>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</si>
  <si>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</si>
  <si>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</si>
  <si>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</si>
  <si>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</si>
  <si>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</si>
  <si>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</si>
  <si>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</si>
  <si>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</si>
  <si>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</si>
  <si>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</si>
  <si>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</si>
  <si>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</si>
  <si>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</si>
  <si>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</si>
  <si>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</si>
  <si>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</si>
  <si>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</si>
  <si>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</si>
  <si>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</si>
  <si>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</si>
  <si>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</si>
  <si>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</si>
  <si>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</si>
  <si>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</si>
  <si>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</si>
  <si>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</si>
  <si>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</si>
  <si>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</si>
  <si>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</si>
  <si>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</si>
  <si>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</si>
  <si>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</si>
  <si>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</si>
  <si>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</si>
  <si>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</si>
  <si>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</si>
  <si>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</si>
  <si>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</si>
  <si>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</si>
  <si>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</si>
  <si>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</si>
  <si>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</si>
  <si>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</si>
  <si>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</si>
  <si>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</si>
  <si>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</si>
  <si>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</si>
  <si>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</si>
  <si>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</si>
  <si>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</si>
  <si>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</si>
  <si>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</si>
  <si>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</si>
  <si>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</si>
  <si>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</si>
  <si>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</si>
  <si>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</si>
  <si>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</si>
  <si>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</si>
  <si>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</si>
  <si>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</si>
  <si>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</si>
  <si>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</si>
  <si>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</si>
  <si>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</si>
  <si>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</si>
  <si>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</si>
  <si>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</si>
  <si>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</si>
  <si>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</si>
  <si>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</si>
  <si>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</si>
  <si>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</si>
  <si>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</si>
  <si>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</si>
  <si>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</si>
  <si>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</si>
  <si>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</si>
  <si>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</si>
  <si>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</si>
  <si>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</si>
  <si>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</si>
  <si>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</si>
  <si>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</si>
  <si>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</si>
  <si>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</si>
  <si>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</si>
  <si>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</si>
  <si>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</si>
  <si>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</si>
  <si>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</si>
  <si>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</si>
  <si>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</si>
  <si>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</si>
  <si>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</si>
  <si>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</si>
  <si>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</si>
  <si>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</si>
  <si>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</si>
  <si>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</si>
  <si>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</si>
  <si>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</si>
  <si>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</si>
  <si>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</si>
  <si>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</si>
  <si>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</si>
  <si>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</si>
  <si>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</si>
  <si>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</si>
  <si>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</si>
  <si>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</si>
  <si>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</si>
  <si>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</si>
  <si>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</si>
  <si>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</si>
  <si>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</si>
  <si>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</si>
  <si>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</si>
  <si>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</si>
  <si>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</si>
  <si>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</si>
  <si>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</si>
  <si>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</si>
  <si>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</si>
  <si>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</si>
  <si>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</si>
  <si>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</si>
  <si>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</si>
  <si>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</si>
  <si>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</si>
  <si>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</si>
  <si>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</si>
  <si>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</si>
  <si>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</si>
  <si>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</si>
  <si>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</si>
  <si>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</si>
  <si>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</si>
  <si>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</si>
  <si>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</si>
  <si>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</si>
  <si>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</si>
  <si>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</si>
  <si>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</si>
  <si>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</si>
  <si>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</si>
  <si>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</si>
  <si>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</si>
  <si>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</si>
  <si>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</si>
  <si>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</si>
  <si>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</si>
  <si>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</si>
  <si>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</si>
  <si>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</si>
  <si>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</si>
  <si>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</si>
  <si>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</si>
  <si>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</si>
  <si>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</si>
  <si>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</si>
  <si>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</si>
  <si>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</si>
  <si>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</si>
  <si>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</si>
  <si>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</si>
  <si>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</si>
  <si>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</si>
  <si>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</si>
  <si>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</si>
  <si>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</si>
  <si>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</si>
  <si>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</si>
  <si>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</si>
  <si>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</si>
  <si>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</si>
  <si>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</si>
  <si>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</si>
  <si>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</si>
  <si>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</si>
  <si>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</si>
  <si>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</si>
  <si>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</si>
  <si>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</si>
  <si>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</si>
  <si>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</si>
  <si>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</si>
  <si>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</si>
  <si>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</si>
  <si>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</si>
  <si>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</si>
  <si>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</si>
  <si>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</si>
  <si>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</si>
  <si>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</si>
  <si>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</si>
  <si>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</si>
  <si>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</si>
  <si>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</si>
  <si>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</si>
  <si>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</si>
  <si>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</si>
  <si>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</si>
  <si>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</si>
  <si>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</si>
  <si>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</si>
  <si>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</si>
  <si>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</si>
  <si>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</si>
  <si>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</si>
  <si>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</si>
  <si>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</si>
  <si>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</si>
  <si>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</si>
  <si>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</si>
  <si>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</si>
  <si>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</si>
  <si>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</si>
  <si>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</si>
  <si>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</si>
  <si>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</si>
  <si>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</si>
  <si>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</si>
  <si>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</si>
  <si>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</si>
  <si>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</si>
  <si>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</si>
  <si>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</si>
  <si>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</si>
  <si>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</si>
  <si>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</si>
  <si>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</si>
  <si>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</si>
  <si>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</si>
  <si>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</si>
  <si>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</si>
  <si>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</si>
  <si>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</si>
  <si>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</si>
  <si>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</si>
  <si>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</si>
  <si>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</si>
  <si>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</si>
  <si>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</si>
  <si>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</si>
  <si>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</si>
  <si>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</si>
  <si>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</si>
  <si>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</si>
  <si>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</si>
  <si>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</si>
  <si>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</si>
  <si>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</si>
  <si>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</si>
  <si>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</si>
  <si>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</si>
  <si>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</si>
  <si>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</si>
  <si>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</si>
  <si>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</si>
  <si>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</si>
  <si>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</si>
  <si>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</si>
  <si>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</si>
  <si>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</si>
  <si>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</si>
  <si>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</si>
  <si>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</si>
  <si>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</si>
  <si>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</si>
  <si>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</si>
  <si>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</si>
  <si>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</si>
  <si>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</si>
  <si>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</si>
  <si>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</si>
  <si>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</si>
  <si>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</si>
  <si>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</si>
  <si>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</si>
  <si>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</si>
  <si>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</si>
  <si>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</si>
  <si>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</si>
  <si>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</si>
  <si>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</si>
  <si>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</si>
  <si>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</si>
  <si>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</si>
  <si>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</si>
  <si>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</si>
  <si>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</si>
  <si>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</si>
  <si>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</si>
  <si>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</si>
  <si>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</si>
  <si>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</si>
  <si>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</si>
  <si>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</si>
  <si>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</si>
  <si>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</si>
  <si>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</si>
  <si>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</si>
  <si>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</si>
  <si>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</si>
  <si>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</si>
  <si>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</si>
  <si>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</si>
  <si>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</si>
  <si>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</si>
  <si>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</si>
  <si>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</si>
  <si>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</si>
  <si>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</si>
  <si>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</si>
  <si>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</si>
  <si>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</si>
  <si>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</si>
  <si>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</si>
  <si>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</si>
  <si>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</si>
  <si>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</si>
  <si>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</si>
  <si>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</si>
  <si>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</si>
  <si>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</si>
  <si>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</si>
  <si>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</si>
  <si>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</si>
  <si>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</si>
  <si>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</si>
  <si>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</si>
  <si>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</si>
  <si>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</si>
  <si>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</si>
  <si>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</si>
  <si>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</si>
  <si>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</si>
  <si>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</si>
  <si>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</si>
  <si>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</si>
  <si>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</si>
  <si>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</si>
  <si>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</si>
  <si>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</si>
  <si>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</si>
  <si>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</si>
  <si>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</si>
  <si>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</si>
  <si>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</si>
  <si>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</si>
  <si>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</si>
  <si>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</si>
  <si>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</si>
  <si>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</si>
  <si>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</si>
  <si>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</si>
  <si>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</si>
  <si>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</si>
  <si>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</si>
  <si>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</si>
  <si>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</si>
  <si>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</si>
  <si>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</si>
  <si>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</si>
  <si>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</si>
  <si>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</si>
  <si>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</si>
  <si>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</si>
  <si>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</si>
  <si>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</si>
  <si>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</si>
  <si>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</si>
  <si>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</si>
  <si>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</si>
  <si>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</si>
  <si>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</si>
  <si>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</si>
  <si>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</si>
  <si>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</si>
  <si>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</si>
  <si>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</si>
  <si>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</si>
  <si>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</si>
  <si>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</si>
  <si>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</si>
  <si>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</si>
  <si>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</si>
  <si>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</si>
  <si>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</si>
  <si>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</si>
  <si>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</si>
  <si>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</si>
  <si>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</si>
  <si>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</si>
  <si>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</si>
  <si>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</si>
  <si>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</si>
  <si>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</si>
  <si>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</si>
  <si>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</si>
  <si>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</si>
  <si>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</si>
  <si>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</si>
  <si>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</si>
  <si>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</si>
  <si>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</si>
  <si>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</si>
  <si>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</si>
  <si>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</si>
  <si>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</si>
  <si>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</si>
  <si>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</si>
  <si>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</si>
  <si>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</si>
  <si>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</si>
  <si>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</si>
  <si>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</si>
  <si>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</si>
  <si>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</si>
  <si>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</si>
  <si>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</si>
  <si>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</si>
  <si>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</si>
  <si>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</si>
  <si>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</si>
  <si>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</si>
  <si>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</si>
  <si>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</si>
  <si>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</si>
  <si>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</si>
  <si>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</si>
  <si>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</si>
  <si>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</si>
  <si>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</si>
  <si>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</si>
  <si>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</si>
  <si>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</si>
  <si>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</si>
  <si>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</si>
  <si>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</si>
  <si>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</si>
  <si>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</si>
  <si>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</si>
  <si>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</si>
  <si>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</si>
  <si>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</si>
  <si>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</si>
  <si>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</si>
  <si>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</si>
  <si>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</si>
  <si>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</si>
  <si>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</si>
  <si>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</si>
  <si>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</si>
  <si>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</si>
  <si>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</si>
  <si>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</si>
  <si>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</si>
  <si>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</si>
  <si>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</si>
  <si>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</si>
  <si>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</si>
  <si>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</si>
  <si>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</si>
  <si>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</si>
  <si>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</si>
  <si>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</si>
  <si>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</si>
  <si>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</si>
  <si>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</si>
  <si>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</si>
  <si>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</si>
  <si>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</si>
  <si>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</si>
  <si>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</si>
  <si>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</si>
  <si>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</si>
  <si>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</si>
  <si>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</si>
  <si>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</si>
  <si>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</si>
  <si>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</si>
  <si>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</si>
  <si>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</si>
  <si>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</si>
  <si>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</si>
  <si>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</si>
  <si>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</si>
  <si>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</si>
  <si>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</si>
  <si>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</si>
  <si>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</si>
  <si>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</si>
  <si>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</si>
  <si>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</si>
  <si>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</si>
  <si>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</si>
  <si>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</si>
  <si>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</si>
  <si>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</si>
  <si>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</si>
  <si>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</si>
  <si>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</si>
  <si>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</si>
  <si>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</si>
  <si>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</si>
  <si>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</si>
  <si>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</si>
  <si>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</si>
  <si>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</si>
  <si>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</si>
  <si>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</si>
  <si>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</si>
  <si>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</si>
  <si>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</si>
  <si>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</si>
  <si>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</si>
  <si>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</si>
  <si>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</si>
  <si>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</si>
  <si>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</si>
  <si>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</si>
  <si>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</si>
  <si>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</si>
  <si>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</si>
  <si>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</si>
  <si>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</si>
  <si>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</si>
  <si>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</si>
  <si>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</si>
  <si>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</si>
  <si>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</si>
  <si>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</si>
  <si>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</si>
  <si>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</si>
  <si>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</si>
  <si>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</si>
  <si>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</si>
  <si>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</si>
  <si>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</si>
  <si>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</si>
  <si>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</si>
  <si>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</si>
  <si>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</si>
  <si>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</si>
  <si>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</si>
  <si>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</si>
  <si>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</si>
  <si>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</si>
  <si>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</si>
  <si>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</si>
  <si>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</si>
  <si>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</si>
  <si>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</si>
  <si>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</si>
  <si>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</si>
  <si>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</si>
  <si>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</si>
  <si>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</si>
  <si>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</si>
  <si>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</si>
  <si>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</si>
  <si>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</si>
  <si>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</si>
  <si>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</si>
  <si>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</si>
  <si>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</si>
  <si>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</si>
  <si>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</si>
  <si>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</si>
  <si>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</si>
  <si>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</si>
  <si>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</si>
  <si>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</si>
  <si>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</si>
  <si>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</si>
  <si>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</si>
  <si>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</si>
  <si>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</si>
  <si>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</si>
  <si>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</si>
  <si>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</si>
  <si>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</si>
  <si>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</si>
  <si>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</si>
  <si>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</si>
  <si>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</si>
  <si>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</si>
  <si>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</si>
  <si>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</si>
  <si>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</si>
  <si>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</si>
  <si>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</si>
  <si>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</si>
  <si>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</si>
  <si>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</si>
  <si>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</si>
  <si>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</si>
  <si>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</si>
  <si>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</si>
  <si>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</si>
  <si>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</si>
  <si>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</si>
  <si>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</si>
  <si>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</si>
  <si>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</si>
  <si>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</si>
  <si>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</si>
  <si>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</si>
  <si>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</si>
  <si>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</si>
  <si>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</si>
  <si>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</si>
  <si>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</si>
  <si>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</si>
  <si>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</si>
  <si>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</si>
  <si>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</si>
  <si>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</si>
  <si>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</si>
  <si>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</si>
  <si>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</si>
  <si>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</si>
  <si>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</si>
  <si>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</si>
  <si>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</si>
  <si>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</si>
  <si>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</si>
  <si>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</si>
  <si>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</si>
  <si>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</si>
  <si>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</si>
  <si>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</si>
  <si>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</si>
  <si>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</si>
  <si>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</si>
  <si>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</si>
  <si>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</si>
  <si>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</si>
  <si>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</si>
  <si>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</si>
  <si>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</si>
  <si>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</si>
  <si>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</si>
  <si>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</si>
  <si>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</si>
  <si>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</si>
  <si>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</si>
  <si>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</si>
  <si>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</si>
  <si>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</si>
  <si>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</si>
  <si>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</si>
  <si>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</si>
  <si>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</si>
  <si>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</si>
  <si>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</si>
  <si>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</si>
  <si>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</si>
  <si>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</si>
  <si>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</si>
  <si>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</si>
  <si>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</si>
  <si>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</si>
  <si>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</si>
  <si>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</si>
  <si>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</si>
  <si>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</si>
  <si>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</si>
  <si>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</si>
  <si>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</si>
  <si>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</si>
  <si>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</si>
  <si>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</si>
  <si>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</si>
  <si>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</si>
  <si>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</si>
  <si>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</si>
  <si>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</si>
  <si>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</si>
  <si>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</si>
  <si>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</si>
  <si>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</si>
  <si>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</si>
  <si>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</si>
  <si>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</si>
  <si>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</si>
  <si>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</si>
  <si>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</si>
  <si>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</si>
  <si>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</si>
  <si>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</si>
  <si>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</si>
  <si>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</si>
  <si>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</si>
  <si>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</si>
  <si>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</si>
  <si>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</si>
  <si>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</si>
  <si>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</si>
  <si>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</si>
  <si>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</si>
  <si>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</si>
  <si>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</si>
  <si>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</si>
  <si>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</si>
  <si>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</si>
  <si>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</si>
  <si>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</si>
  <si>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</si>
  <si>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</si>
  <si>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</si>
  <si>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</si>
  <si>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</si>
  <si>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</si>
  <si>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</si>
  <si>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</si>
  <si>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</si>
  <si>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</si>
  <si>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</si>
  <si>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</si>
  <si>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</si>
  <si>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</si>
  <si>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</si>
  <si>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</si>
  <si>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</si>
  <si>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</si>
  <si>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</si>
  <si>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</si>
  <si>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</si>
  <si>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</si>
  <si>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</si>
  <si>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</si>
  <si>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</si>
  <si>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</si>
  <si>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</si>
  <si>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</si>
  <si>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</si>
  <si>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</si>
  <si>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</si>
  <si>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</si>
  <si>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</si>
  <si>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</si>
  <si>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</si>
  <si>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</si>
  <si>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</si>
  <si>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</si>
  <si>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</si>
  <si>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</si>
  <si>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</si>
  <si>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</si>
  <si>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</si>
  <si>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</si>
  <si>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</si>
  <si>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</si>
  <si>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</si>
  <si>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</si>
  <si>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</si>
  <si>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</si>
  <si>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</si>
  <si>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</si>
  <si>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</si>
  <si>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</si>
  <si>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</si>
  <si>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</si>
  <si>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</si>
  <si>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</si>
  <si>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</si>
  <si>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</si>
  <si>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</si>
  <si>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</si>
  <si>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</si>
  <si>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</si>
  <si>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</si>
  <si>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</si>
  <si>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</si>
  <si>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</si>
  <si>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</si>
  <si>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</si>
  <si>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</si>
  <si>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</si>
  <si>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</si>
  <si>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</si>
  <si>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</si>
  <si>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</si>
  <si>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</si>
  <si>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</si>
  <si>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</si>
  <si>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</si>
  <si>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</si>
  <si>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</si>
  <si>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</si>
  <si>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</si>
  <si>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</si>
  <si>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</si>
  <si>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</si>
  <si>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</si>
  <si>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</si>
  <si>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</si>
  <si>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</si>
  <si>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</si>
  <si>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</si>
  <si>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</si>
  <si>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</si>
  <si>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</si>
  <si>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</si>
  <si>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</si>
  <si>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</si>
  <si>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</si>
  <si>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</si>
  <si>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</si>
  <si>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</si>
  <si>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</si>
  <si>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</si>
  <si>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</si>
  <si>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</si>
  <si>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</si>
  <si>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</si>
  <si>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</si>
  <si>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</si>
  <si>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</si>
  <si>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</si>
  <si>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</si>
  <si>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</si>
  <si>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</si>
  <si>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</si>
  <si>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</si>
  <si>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</si>
  <si>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</si>
  <si>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</si>
  <si>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</si>
  <si>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</si>
  <si>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</si>
  <si>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</si>
  <si>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</si>
  <si>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</si>
  <si>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</si>
  <si>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</si>
  <si>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</si>
  <si>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</si>
  <si>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</si>
  <si>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</si>
  <si>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</si>
  <si>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</si>
  <si>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</si>
  <si>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</si>
  <si>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</si>
  <si>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</si>
  <si>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</si>
  <si>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</si>
  <si>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</si>
  <si>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</si>
  <si>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</si>
  <si>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</si>
  <si>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</si>
  <si>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</si>
  <si>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</si>
  <si>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</si>
  <si>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</si>
  <si>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</si>
  <si>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</si>
  <si>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</si>
  <si>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</si>
  <si>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</si>
  <si>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</si>
  <si>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</si>
  <si>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</si>
  <si>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</si>
  <si>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</si>
  <si>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</si>
  <si>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</si>
  <si>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</si>
  <si>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</si>
  <si>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</si>
  <si>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</si>
  <si>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</si>
  <si>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</si>
  <si>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</si>
  <si>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</si>
  <si>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</si>
  <si>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</si>
  <si>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</si>
  <si>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</si>
  <si>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</si>
  <si>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</si>
  <si>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</si>
  <si>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</si>
  <si>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</si>
  <si>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</si>
  <si>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</si>
  <si>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</si>
  <si>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</si>
  <si>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</si>
  <si>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</si>
  <si>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</si>
  <si>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</si>
  <si>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</si>
  <si>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</si>
  <si>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</si>
  <si>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</si>
  <si>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</si>
  <si>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</si>
  <si>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</si>
  <si>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</si>
  <si>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</si>
  <si>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</si>
  <si>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</si>
  <si>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</si>
  <si>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</si>
  <si>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</si>
  <si>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</si>
  <si>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</si>
  <si>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</si>
  <si>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</si>
  <si>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</si>
  <si>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</si>
  <si>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</si>
  <si>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</si>
  <si>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</si>
  <si>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</si>
  <si>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</si>
  <si>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</si>
  <si>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</si>
  <si>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</si>
  <si>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</si>
  <si>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</si>
  <si>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</si>
  <si>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</si>
  <si>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</si>
  <si>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</si>
  <si>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</si>
  <si>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</si>
  <si>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</si>
  <si>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</si>
  <si>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</si>
  <si>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</si>
  <si>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</si>
  <si>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</si>
  <si>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</si>
  <si>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</si>
  <si>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</si>
  <si>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</si>
  <si>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</si>
  <si>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</si>
  <si>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</si>
  <si>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</si>
  <si>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</si>
  <si>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</si>
  <si>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</si>
  <si>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</si>
  <si>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</si>
  <si>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</si>
  <si>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</si>
  <si>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</si>
  <si>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</si>
  <si>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</si>
  <si>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</si>
  <si>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</si>
  <si>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</si>
  <si>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</si>
  <si>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</si>
  <si>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</si>
  <si>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</si>
  <si>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</si>
  <si>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</si>
  <si>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</si>
  <si>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</si>
  <si>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</si>
  <si>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</si>
  <si>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</si>
  <si>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</si>
  <si>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</si>
  <si>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</si>
  <si>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</si>
  <si>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</si>
  <si>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</si>
  <si>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</si>
  <si>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</si>
  <si>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</si>
  <si>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</si>
  <si>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</si>
  <si>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</si>
  <si>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</si>
  <si>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</si>
  <si>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</si>
  <si>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</si>
  <si>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</si>
  <si>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</si>
  <si>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</si>
  <si>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</si>
  <si>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</si>
  <si>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</si>
  <si>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</si>
  <si>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</si>
  <si>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</si>
  <si>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</si>
  <si>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</si>
  <si>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</si>
  <si>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</si>
  <si>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</si>
  <si>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</si>
  <si>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</si>
  <si>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</si>
  <si>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</si>
  <si>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</si>
  <si>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</si>
  <si>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</si>
  <si>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</si>
  <si>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</si>
  <si>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</si>
  <si>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</si>
  <si>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</si>
  <si>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</si>
  <si>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</si>
  <si>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</si>
  <si>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</si>
  <si>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</si>
  <si>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</si>
  <si>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</si>
  <si>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</si>
  <si>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</si>
  <si>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</si>
  <si>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</si>
  <si>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</si>
  <si>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</si>
  <si>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</si>
  <si>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</si>
  <si>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</si>
  <si>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</si>
  <si>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</si>
  <si>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</si>
  <si>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</si>
  <si>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</si>
  <si>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</si>
  <si>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</si>
  <si>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</si>
  <si>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</si>
  <si>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</si>
  <si>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</si>
  <si>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</si>
  <si>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</si>
  <si>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</si>
  <si>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</si>
  <si>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</si>
  <si>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</si>
  <si>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</si>
  <si>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</si>
  <si>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</si>
  <si>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</si>
  <si>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</si>
  <si>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</si>
  <si>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</si>
  <si>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</si>
  <si>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</si>
  <si>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</si>
  <si>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</si>
  <si>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</si>
  <si>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</si>
  <si>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</si>
  <si>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</si>
  <si>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</si>
  <si>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</si>
  <si>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</si>
  <si>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</si>
  <si>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</si>
  <si>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</si>
  <si>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</si>
  <si>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</si>
  <si>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</si>
  <si>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</si>
  <si>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</si>
  <si>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</si>
  <si>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</si>
  <si>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</si>
  <si>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</si>
  <si>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</si>
  <si>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</si>
  <si>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</si>
  <si>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</si>
  <si>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</si>
  <si>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</si>
  <si>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</si>
  <si>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</si>
  <si>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</si>
  <si>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</si>
  <si>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</si>
  <si>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</si>
  <si>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</si>
  <si>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</si>
  <si>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</si>
  <si>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</si>
  <si>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</si>
  <si>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</si>
  <si>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</si>
  <si>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</si>
  <si>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</si>
  <si>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</si>
  <si>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</si>
  <si>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</si>
  <si>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</si>
  <si>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</si>
  <si>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</si>
  <si>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</si>
  <si>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</si>
  <si>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</si>
  <si>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</si>
  <si>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</si>
  <si>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</si>
  <si>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</si>
  <si>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</si>
  <si>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</si>
  <si>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</si>
  <si>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</si>
  <si>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</si>
  <si>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</si>
  <si>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</si>
  <si>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</si>
  <si>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</si>
  <si>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</si>
  <si>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</si>
  <si>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</si>
  <si>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</si>
  <si>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</si>
  <si>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</si>
  <si>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</si>
  <si>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</si>
  <si>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</si>
  <si>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</si>
  <si>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</si>
  <si>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</si>
  <si>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</si>
  <si>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</si>
  <si>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</si>
  <si>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</si>
  <si>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</si>
  <si>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</si>
  <si>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</si>
  <si>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</si>
  <si>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</si>
  <si>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</si>
  <si>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</si>
  <si>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</si>
  <si>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</si>
  <si>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</si>
  <si>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</si>
  <si>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</si>
  <si>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</si>
  <si>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</si>
  <si>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</si>
  <si>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</si>
  <si>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</si>
  <si>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</si>
  <si>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</si>
  <si>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</si>
  <si>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</si>
  <si>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</si>
  <si>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</si>
  <si>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</si>
  <si>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</si>
  <si>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</si>
  <si>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</si>
  <si>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</si>
  <si>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</si>
  <si>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</si>
  <si>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</si>
  <si>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</si>
  <si>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</si>
  <si>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</si>
  <si>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</si>
  <si>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</si>
  <si>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</si>
  <si>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</si>
  <si>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</si>
  <si>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</si>
  <si>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</si>
  <si>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</si>
  <si>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</si>
  <si>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</si>
  <si>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</si>
  <si>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</si>
  <si>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</si>
  <si>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</si>
  <si>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</si>
  <si>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</si>
  <si>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</si>
  <si>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</si>
  <si>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</si>
  <si>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</si>
  <si>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</si>
  <si>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</si>
  <si>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</si>
  <si>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</si>
  <si>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</si>
  <si>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</si>
  <si>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</si>
  <si>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</si>
  <si>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</si>
  <si>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</si>
  <si>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</si>
  <si>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</si>
  <si>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</si>
  <si>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</si>
  <si>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</si>
  <si>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</si>
  <si>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</si>
  <si>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</si>
  <si>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</si>
  <si>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</si>
  <si>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</si>
  <si>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</si>
  <si>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</si>
  <si>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</si>
  <si>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</si>
  <si>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</si>
  <si>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</si>
  <si>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</si>
  <si>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</si>
  <si>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</si>
  <si>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</si>
  <si>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</si>
  <si>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</si>
  <si>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</si>
  <si>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</si>
  <si>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</si>
  <si>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</si>
  <si>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</si>
  <si>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</si>
  <si>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</si>
  <si>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</si>
  <si>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</si>
  <si>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</si>
  <si>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</si>
  <si>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</si>
  <si>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</si>
  <si>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</si>
  <si>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</si>
  <si>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</si>
  <si>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</si>
  <si>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</si>
  <si>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</si>
  <si>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</si>
  <si>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</si>
  <si>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</si>
  <si>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</si>
  <si>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</si>
  <si>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</si>
  <si>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</si>
  <si>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</si>
  <si>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</si>
  <si>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</si>
  <si>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</si>
  <si>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</si>
  <si>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</si>
  <si>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</si>
  <si>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</si>
  <si>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</si>
  <si>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</si>
  <si>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</si>
  <si>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</si>
  <si>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</si>
  <si>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</si>
  <si>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</si>
  <si>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</si>
  <si>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</si>
  <si>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</si>
  <si>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</si>
  <si>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</si>
  <si>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</si>
  <si>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</si>
  <si>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</si>
  <si>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</si>
  <si>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</si>
  <si>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</si>
  <si>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</si>
  <si>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</si>
  <si>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</si>
  <si>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</si>
  <si>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</si>
  <si>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</si>
  <si>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</si>
  <si>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</si>
  <si>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</si>
  <si>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</si>
  <si>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</si>
  <si>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</si>
  <si>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</si>
  <si>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</si>
  <si>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</si>
  <si>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</si>
  <si>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</si>
  <si>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</si>
  <si>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</si>
  <si>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</si>
  <si>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</si>
  <si>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</si>
  <si>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</si>
  <si>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</si>
  <si>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</si>
  <si>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</si>
  <si>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</si>
  <si>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</si>
  <si>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</si>
  <si>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</si>
  <si>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</si>
  <si>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</si>
  <si>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</si>
  <si>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</si>
  <si>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</si>
  <si>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</si>
  <si>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</si>
  <si>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</si>
  <si>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</si>
  <si>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</si>
  <si>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</si>
  <si>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</si>
  <si>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</si>
  <si>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</si>
  <si>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</si>
  <si>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</si>
  <si>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</si>
  <si>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</si>
  <si>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</si>
  <si>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</si>
  <si>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</si>
  <si>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</si>
  <si>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</si>
  <si>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</si>
  <si>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</si>
  <si>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</si>
  <si>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</si>
  <si>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</si>
  <si>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</si>
  <si>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</si>
  <si>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</si>
  <si>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</si>
  <si>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</si>
  <si>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</si>
  <si>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</si>
  <si>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</si>
  <si>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</si>
  <si>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</si>
  <si>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</si>
  <si>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</si>
  <si>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</si>
  <si>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</si>
  <si>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</si>
  <si>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</si>
  <si>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</si>
  <si>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</si>
  <si>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</si>
  <si>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</si>
  <si>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</si>
  <si>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</si>
  <si>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</si>
  <si>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</si>
  <si>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</si>
  <si>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</si>
  <si>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</si>
  <si>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</si>
  <si>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</si>
  <si>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</si>
  <si>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</si>
  <si>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</si>
  <si>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</si>
  <si>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</si>
  <si>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</si>
  <si>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</si>
  <si>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</si>
  <si>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</si>
  <si>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</si>
  <si>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</si>
  <si>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</si>
  <si>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</si>
  <si>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</si>
  <si>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</si>
  <si>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</si>
  <si>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</si>
  <si>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</si>
  <si>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</si>
  <si>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</si>
  <si>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</si>
  <si>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</si>
  <si>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</si>
  <si>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</si>
  <si>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</si>
  <si>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</si>
  <si>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</si>
  <si>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</si>
  <si>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</si>
  <si>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</si>
  <si>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</si>
  <si>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</si>
  <si>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</si>
  <si>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</si>
  <si>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</si>
  <si>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</si>
  <si>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</si>
  <si>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</si>
  <si>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</si>
  <si>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</si>
  <si>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</si>
  <si>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</si>
  <si>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</si>
  <si>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</si>
  <si>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</si>
  <si>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</si>
  <si>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</si>
  <si>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</si>
  <si>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</si>
  <si>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</si>
  <si>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</si>
  <si>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</si>
  <si>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</si>
  <si>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</si>
  <si>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</si>
  <si>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</si>
  <si>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</si>
  <si>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</si>
  <si>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</si>
  <si>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</si>
  <si>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</si>
  <si>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</si>
  <si>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</si>
  <si>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</si>
  <si>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</si>
  <si>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</si>
  <si>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</si>
  <si>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</si>
  <si>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</si>
  <si>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</si>
  <si>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</si>
  <si>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</si>
  <si>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</si>
  <si>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</si>
  <si>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</si>
  <si>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</si>
  <si>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</si>
  <si>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</si>
  <si>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</si>
  <si>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</si>
  <si>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</si>
  <si>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</si>
  <si>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</si>
  <si>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</si>
  <si>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</si>
  <si>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</si>
  <si>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</si>
  <si>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</si>
  <si>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</si>
  <si>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</si>
  <si>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</si>
  <si>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</si>
  <si>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</si>
  <si>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</si>
  <si>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</si>
  <si>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</si>
  <si>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</si>
  <si>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</si>
  <si>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</si>
  <si>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</si>
  <si>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</si>
  <si>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</si>
  <si>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</si>
  <si>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</si>
  <si>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</si>
  <si>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</si>
  <si>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</si>
  <si>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</si>
  <si>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</si>
  <si>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</si>
  <si>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</si>
  <si>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</si>
  <si>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</si>
  <si>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</si>
  <si>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</si>
  <si>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</si>
  <si>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</si>
  <si>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</si>
  <si>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</si>
  <si>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</si>
  <si>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</si>
  <si>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</si>
  <si>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</si>
  <si>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</si>
  <si>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</si>
  <si>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</si>
  <si>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</si>
  <si>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</si>
  <si>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</si>
  <si>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</si>
  <si>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</si>
  <si>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</si>
  <si>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</si>
  <si>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</si>
  <si>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</si>
  <si>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</si>
  <si>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</si>
  <si>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</si>
  <si>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</si>
  <si>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</si>
  <si>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</si>
  <si>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</si>
  <si>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</si>
  <si>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</si>
  <si>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</si>
  <si>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</si>
  <si>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</si>
  <si>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</si>
  <si>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</si>
  <si>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</si>
  <si>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</si>
  <si>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</si>
  <si>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</si>
  <si>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</si>
  <si>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</si>
  <si>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</si>
  <si>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</si>
  <si>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</si>
  <si>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</si>
  <si>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</si>
  <si>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</si>
  <si>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</si>
  <si>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</si>
  <si>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</si>
  <si>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</si>
  <si>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</si>
  <si>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</si>
  <si>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</si>
  <si>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</si>
  <si>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</si>
  <si>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</si>
  <si>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</si>
  <si>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</si>
  <si>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</si>
  <si>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</si>
  <si>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</si>
  <si>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</si>
  <si>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</si>
  <si>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</si>
  <si>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</si>
  <si>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</si>
  <si>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</si>
  <si>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</si>
  <si>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</si>
  <si>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</si>
  <si>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</si>
  <si>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</si>
  <si>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</si>
  <si>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</si>
  <si>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</si>
  <si>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</si>
  <si>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</si>
  <si>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</si>
  <si>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</si>
  <si>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</si>
  <si>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</si>
  <si>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</si>
  <si>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</si>
  <si>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</si>
  <si>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</si>
  <si>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</si>
  <si>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</si>
  <si>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</si>
  <si>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</si>
  <si>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</si>
  <si>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</si>
  <si>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</si>
  <si>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</si>
  <si>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</si>
  <si>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</si>
  <si>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</si>
  <si>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</si>
  <si>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</si>
  <si>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</si>
  <si>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</si>
  <si>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</si>
  <si>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</si>
  <si>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</si>
  <si>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</si>
  <si>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</si>
  <si>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</si>
  <si>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</si>
  <si>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</si>
  <si>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</si>
  <si>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</si>
  <si>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</si>
  <si>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</si>
  <si>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</si>
  <si>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</si>
  <si>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</si>
  <si>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</si>
  <si>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</si>
  <si>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</si>
  <si>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</si>
  <si>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</si>
  <si>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</si>
  <si>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</si>
  <si>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</si>
  <si>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</si>
  <si>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</si>
  <si>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</si>
  <si>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</si>
  <si>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</si>
  <si>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</si>
  <si>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</si>
  <si>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</si>
  <si>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</si>
  <si>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</si>
  <si>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</si>
  <si>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</si>
  <si>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</si>
  <si>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</si>
  <si>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</si>
  <si>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</si>
  <si>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</si>
  <si>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</si>
  <si>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</si>
  <si>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</si>
  <si>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</si>
  <si>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</si>
  <si>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</si>
  <si>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</si>
  <si>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</si>
  <si>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</si>
  <si>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</si>
  <si>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</si>
  <si>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</si>
  <si>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</si>
  <si>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</si>
  <si>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</si>
  <si>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</si>
  <si>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</si>
  <si>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</si>
  <si>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</si>
  <si>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</si>
  <si>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</si>
  <si>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</si>
  <si>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</si>
  <si>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</si>
  <si>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</si>
  <si>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</si>
  <si>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</si>
  <si>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</si>
  <si>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</si>
  <si>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</si>
  <si>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</si>
  <si>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</si>
  <si>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</si>
  <si>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</si>
  <si>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</si>
  <si>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</si>
  <si>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</si>
  <si>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</si>
  <si>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</si>
  <si>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</si>
  <si>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</si>
  <si>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</si>
  <si>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</si>
  <si>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</si>
  <si>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</si>
  <si>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</si>
  <si>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</si>
  <si>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</si>
  <si>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</si>
  <si>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</si>
  <si>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</si>
  <si>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</si>
  <si>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</si>
  <si>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</si>
  <si>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</si>
  <si>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</si>
  <si>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</si>
  <si>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</si>
  <si>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</si>
  <si>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</si>
  <si>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</si>
  <si>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</si>
  <si>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</si>
  <si>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</si>
  <si>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</si>
  <si>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</si>
  <si>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</si>
  <si>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</si>
  <si>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</si>
  <si>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</si>
  <si>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</si>
  <si>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</si>
  <si>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</si>
  <si>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</si>
  <si>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</si>
  <si>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</si>
  <si>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</si>
  <si>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</si>
  <si>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</si>
  <si>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</si>
  <si>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</si>
  <si>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</si>
  <si>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</si>
  <si>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</si>
  <si>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</si>
  <si>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</si>
  <si>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</si>
  <si>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</si>
  <si>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</si>
  <si>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</si>
  <si>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</si>
  <si>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</si>
  <si>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</si>
  <si>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</si>
  <si>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</si>
  <si>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</si>
  <si>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</si>
  <si>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</si>
  <si>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</si>
  <si>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</si>
  <si>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</si>
  <si>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</si>
  <si>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</si>
  <si>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</si>
  <si>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</si>
  <si>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</si>
  <si>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</si>
  <si>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</si>
  <si>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</si>
  <si>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</si>
  <si>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</si>
  <si>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</si>
  <si>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</si>
  <si>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</si>
  <si>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</si>
  <si>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</si>
  <si>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</si>
  <si>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</si>
  <si>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</si>
  <si>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</si>
  <si>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</si>
  <si>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</si>
  <si>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</si>
  <si>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</si>
  <si>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</si>
  <si>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</si>
  <si>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</si>
  <si>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</si>
  <si>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</si>
  <si>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</si>
  <si>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</si>
  <si>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</si>
  <si>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</si>
  <si>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</si>
  <si>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</si>
  <si>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</si>
  <si>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</si>
  <si>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</si>
  <si>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</si>
  <si>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</si>
  <si>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</si>
  <si>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</si>
  <si>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</si>
  <si>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</si>
  <si>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</si>
  <si>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</si>
  <si>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</si>
  <si>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</si>
  <si>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</si>
  <si>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</si>
  <si>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</si>
  <si>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</si>
  <si>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</si>
  <si>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</si>
  <si>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</si>
  <si>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</si>
  <si>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</si>
  <si>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</si>
  <si>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</si>
  <si>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</si>
  <si>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</si>
  <si>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</si>
  <si>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</si>
  <si>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</si>
  <si>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</si>
  <si>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</si>
  <si>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</si>
  <si>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</si>
  <si>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</si>
  <si>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</si>
  <si>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</si>
  <si>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</si>
  <si>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</si>
  <si>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</si>
  <si>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</si>
  <si>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</si>
  <si>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</si>
  <si>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</si>
  <si>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</si>
  <si>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</si>
  <si>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</si>
  <si>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</si>
  <si>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</si>
  <si>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</si>
  <si>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</si>
  <si>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</si>
  <si>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</si>
  <si>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</si>
  <si>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</si>
  <si>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</si>
  <si>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</si>
  <si>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</si>
  <si>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</si>
  <si>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</si>
  <si>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</si>
  <si>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</si>
  <si>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</si>
  <si>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</si>
  <si>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</si>
  <si>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</si>
  <si>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</si>
  <si>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</si>
  <si>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</si>
  <si>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</si>
  <si>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</si>
  <si>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</si>
  <si>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</si>
  <si>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</si>
  <si>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</si>
  <si>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</si>
  <si>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</si>
  <si>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</si>
  <si>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</si>
  <si>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</si>
  <si>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</si>
  <si>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</si>
  <si>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</si>
  <si>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</si>
  <si>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</si>
  <si>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</si>
  <si>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</si>
  <si>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</si>
  <si>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</si>
  <si>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</si>
  <si>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</si>
  <si>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</si>
  <si>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</si>
  <si>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</si>
  <si>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</si>
  <si>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</si>
  <si>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</si>
  <si>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</si>
  <si>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</si>
  <si>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</si>
  <si>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</si>
  <si>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</si>
  <si>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</si>
  <si>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</si>
  <si>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</si>
  <si>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</si>
  <si>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</si>
  <si>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</si>
  <si>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</si>
  <si>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</si>
  <si>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</si>
  <si>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</si>
  <si>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</si>
  <si>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</si>
  <si>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</si>
  <si>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</si>
  <si>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</si>
  <si>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</si>
  <si>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</si>
  <si>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</si>
  <si>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</si>
  <si>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</si>
  <si>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</si>
  <si>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</si>
  <si>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</si>
  <si>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</si>
  <si>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</si>
  <si>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</si>
  <si>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</si>
  <si>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</si>
  <si>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</si>
  <si>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</si>
  <si>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</si>
  <si>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</si>
  <si>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</si>
  <si>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</si>
  <si>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</si>
  <si>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</si>
  <si>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</si>
  <si>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</si>
  <si>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</si>
  <si>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</si>
  <si>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</si>
  <si>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</si>
  <si>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</si>
  <si>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</si>
  <si>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</si>
  <si>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</si>
  <si>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</si>
  <si>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</si>
  <si>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</si>
  <si>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</si>
  <si>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</si>
  <si>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</si>
  <si>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</si>
  <si>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</si>
  <si>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</si>
  <si>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</si>
  <si>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</si>
  <si>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</si>
  <si>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</si>
  <si>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</si>
  <si>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</si>
  <si>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</si>
  <si>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</si>
  <si>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</si>
  <si>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</si>
  <si>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</si>
  <si>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</si>
  <si>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</si>
  <si>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</si>
  <si>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</si>
  <si>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</si>
  <si>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</si>
  <si>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</si>
  <si>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</si>
  <si>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</si>
  <si>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</si>
  <si>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</si>
  <si>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</si>
  <si>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</si>
  <si>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</si>
  <si>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</si>
  <si>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</si>
  <si>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</si>
  <si>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</si>
  <si>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</si>
  <si>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</si>
  <si>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</si>
  <si>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</si>
  <si>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</si>
  <si>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</si>
  <si>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</si>
  <si>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</si>
  <si>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</si>
  <si>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</si>
  <si>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</si>
  <si>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</si>
  <si>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</si>
  <si>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</si>
  <si>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</si>
  <si>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</si>
  <si>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</si>
  <si>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</si>
  <si>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</si>
  <si>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</si>
  <si>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</si>
  <si>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</si>
  <si>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</si>
  <si>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</si>
  <si>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</si>
  <si>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</si>
  <si>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</si>
  <si>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</si>
  <si>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</si>
  <si>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</si>
  <si>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</si>
  <si>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</si>
  <si>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</si>
  <si>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</si>
  <si>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</si>
  <si>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</si>
  <si>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</si>
  <si>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</si>
  <si>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</si>
  <si>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</si>
  <si>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</si>
  <si>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</si>
  <si>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</si>
  <si>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</si>
  <si>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</si>
  <si>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</si>
  <si>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</si>
  <si>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</si>
  <si>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</si>
  <si>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</si>
  <si>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</si>
  <si>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</si>
  <si>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</si>
  <si>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</si>
  <si>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</si>
  <si>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</si>
  <si>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</si>
  <si>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</si>
  <si>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</si>
  <si>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</si>
  <si>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</si>
  <si>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</si>
  <si>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</si>
  <si>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</si>
  <si>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</si>
  <si>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</si>
  <si>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</si>
  <si>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</si>
  <si>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</si>
  <si>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</si>
  <si>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</si>
  <si>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</si>
  <si>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</si>
  <si>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</si>
  <si>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</si>
  <si>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</si>
  <si>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</si>
  <si>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</si>
  <si>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</si>
  <si>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</si>
  <si>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</si>
  <si>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</si>
  <si>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</si>
  <si>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</si>
  <si>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</si>
  <si>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</si>
  <si>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</si>
  <si>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</si>
  <si>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</si>
  <si>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</si>
  <si>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</si>
  <si>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</si>
  <si>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</si>
  <si>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</si>
  <si>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</si>
  <si>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</si>
  <si>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</si>
  <si>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</si>
  <si>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</si>
  <si>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</si>
  <si>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</si>
  <si>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</si>
  <si>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</si>
  <si>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</si>
  <si>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</si>
  <si>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</si>
  <si>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</si>
  <si>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</si>
  <si>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</si>
  <si>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</si>
  <si>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</si>
  <si>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</si>
  <si>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</si>
  <si>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</si>
  <si>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</si>
  <si>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</si>
  <si>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</si>
  <si>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</si>
  <si>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</si>
  <si>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</si>
  <si>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</si>
  <si>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</si>
  <si>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</si>
  <si>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</si>
  <si>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</si>
  <si>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</si>
  <si>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</si>
  <si>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</si>
  <si>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</si>
  <si>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</si>
  <si>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</si>
  <si>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</si>
  <si>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</si>
  <si>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</si>
  <si>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</si>
  <si>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</si>
  <si>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</si>
  <si>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</si>
  <si>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</si>
  <si>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</si>
  <si>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</si>
  <si>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</si>
  <si>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</si>
  <si>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</si>
  <si>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</si>
  <si>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</si>
  <si>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</si>
  <si>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</si>
  <si>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</si>
  <si>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</si>
  <si>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</si>
  <si>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</si>
  <si>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</si>
  <si>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</si>
  <si>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</si>
  <si>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</si>
  <si>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</si>
  <si>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</si>
  <si>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</si>
  <si>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</si>
  <si>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</si>
  <si>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</si>
  <si>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</si>
  <si>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</si>
  <si>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</si>
  <si>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</si>
  <si>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</si>
  <si>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</si>
  <si>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</si>
  <si>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</si>
  <si>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</si>
  <si>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</si>
  <si>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</si>
  <si>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</si>
  <si>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</si>
  <si>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</si>
  <si>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</si>
  <si>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</si>
  <si>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</si>
  <si>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</si>
  <si>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</si>
  <si>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</si>
  <si>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</si>
  <si>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</si>
  <si>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</si>
  <si>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</si>
  <si>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</si>
  <si>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</si>
  <si>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</si>
  <si>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</si>
  <si>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</si>
  <si>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</si>
  <si>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</si>
  <si>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</si>
  <si>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</si>
  <si>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</si>
  <si>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</si>
  <si>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</si>
  <si>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</si>
  <si>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</si>
  <si>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</si>
  <si>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</si>
  <si>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</si>
  <si>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</si>
  <si>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</si>
  <si>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</si>
  <si>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</si>
  <si>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</si>
  <si>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</si>
  <si>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</si>
  <si>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</si>
  <si>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</si>
  <si>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</si>
  <si>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</si>
  <si>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</si>
  <si>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</si>
  <si>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</si>
  <si>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</si>
  <si>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</si>
  <si>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</si>
  <si>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</si>
  <si>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</si>
  <si>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</si>
  <si>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</si>
  <si>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</si>
  <si>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</si>
  <si>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</si>
  <si>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</si>
  <si>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</si>
  <si>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</si>
  <si>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</si>
  <si>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</si>
  <si>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</si>
  <si>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</si>
  <si>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</si>
  <si>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</si>
  <si>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</si>
  <si>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</si>
  <si>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</si>
  <si>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</si>
  <si>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</si>
  <si>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</si>
  <si>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</si>
  <si>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</si>
  <si>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</si>
  <si>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</si>
  <si>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</si>
  <si>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</si>
  <si>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</si>
  <si>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</si>
  <si>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</si>
  <si>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</si>
  <si>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</si>
  <si>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</si>
  <si>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</si>
  <si>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</si>
  <si>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</si>
  <si>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</si>
  <si>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</si>
  <si>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</si>
  <si>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</si>
  <si>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</si>
  <si>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</si>
  <si>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</si>
  <si>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</si>
  <si>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</si>
  <si>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</si>
  <si>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</si>
  <si>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</si>
  <si>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</si>
  <si>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</si>
  <si>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</si>
  <si>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</si>
  <si>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</si>
  <si>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</si>
  <si>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</si>
  <si>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</si>
  <si>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</si>
  <si>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</si>
  <si>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</si>
  <si>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</si>
  <si>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</si>
  <si>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</si>
  <si>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</si>
  <si>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</si>
  <si>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</si>
  <si>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</si>
  <si>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</si>
  <si>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</si>
  <si>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</si>
  <si>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</si>
  <si>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</si>
  <si>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</si>
  <si>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</si>
  <si>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</si>
  <si>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</si>
  <si>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</si>
  <si>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</si>
  <si>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</si>
  <si>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</si>
  <si>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</si>
  <si>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</si>
  <si>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</si>
  <si>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</si>
  <si>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</si>
  <si>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</si>
  <si>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</si>
  <si>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</si>
  <si>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</si>
  <si>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</si>
  <si>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</si>
  <si>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</si>
  <si>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</si>
  <si>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</si>
  <si>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</si>
  <si>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</si>
  <si>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</si>
  <si>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</si>
  <si>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</si>
  <si>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</si>
  <si>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</si>
  <si>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</si>
  <si>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</si>
  <si>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</si>
  <si>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</si>
  <si>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</si>
  <si>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</si>
  <si>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</si>
  <si>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</si>
  <si>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</si>
  <si>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</si>
  <si>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</si>
  <si>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</si>
  <si>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</si>
  <si>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</si>
  <si>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</si>
  <si>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</si>
  <si>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</si>
  <si>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</si>
  <si>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</si>
  <si>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</si>
  <si>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</si>
  <si>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</si>
  <si>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</si>
  <si>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</si>
  <si>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</si>
  <si>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</si>
  <si>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</si>
  <si>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</si>
  <si>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</si>
  <si>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</si>
  <si>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</si>
  <si>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</si>
  <si>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</si>
  <si>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</si>
  <si>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</si>
  <si>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</si>
  <si>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</si>
  <si>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</si>
  <si>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</si>
  <si>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</si>
  <si>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</si>
  <si>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</si>
  <si>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</si>
  <si>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</si>
  <si>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</si>
  <si>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</si>
  <si>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</si>
  <si>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</si>
  <si>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</si>
  <si>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</si>
  <si>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</si>
  <si>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</si>
  <si>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</si>
  <si>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</si>
  <si>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</si>
  <si>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</si>
  <si>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</si>
  <si>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</si>
  <si>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</si>
  <si>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</si>
  <si>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</si>
  <si>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</si>
  <si>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</si>
  <si>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</si>
  <si>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</si>
  <si>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</si>
  <si>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</si>
  <si>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</si>
  <si>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</si>
  <si>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</si>
  <si>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</si>
  <si>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</si>
  <si>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</si>
  <si>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</si>
  <si>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</si>
  <si>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</si>
  <si>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</si>
  <si>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</si>
  <si>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</si>
  <si>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</si>
  <si>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</si>
  <si>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</si>
  <si>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</si>
  <si>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</si>
  <si>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</si>
  <si>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</si>
  <si>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</si>
  <si>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</si>
  <si>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</si>
  <si>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</si>
  <si>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</si>
  <si>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</si>
  <si>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</si>
  <si>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</si>
  <si>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</si>
  <si>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</si>
  <si>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</si>
  <si>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</si>
  <si>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</si>
  <si>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</si>
  <si>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</si>
  <si>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</si>
  <si>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</si>
  <si>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</si>
  <si>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</si>
  <si>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</si>
  <si>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</si>
  <si>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</si>
  <si>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</si>
  <si>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</si>
  <si>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</si>
  <si>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</si>
  <si>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</si>
  <si>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</si>
  <si>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</si>
  <si>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</si>
  <si>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</si>
  <si>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</si>
  <si>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</si>
  <si>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</si>
  <si>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</si>
  <si>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</si>
  <si>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</si>
  <si>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</si>
  <si>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</si>
  <si>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</si>
  <si>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</si>
  <si>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</si>
  <si>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</si>
  <si>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</si>
  <si>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</si>
  <si>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</si>
  <si>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</si>
  <si>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</si>
  <si>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</si>
  <si>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</si>
  <si>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</si>
  <si>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</si>
  <si>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</si>
  <si>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</si>
  <si>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</si>
  <si>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</si>
  <si>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</si>
  <si>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</si>
  <si>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</si>
  <si>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</si>
  <si>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</si>
  <si>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</si>
  <si>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</si>
  <si>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</si>
  <si>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</si>
  <si>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</si>
  <si>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</si>
  <si>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</si>
  <si>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</si>
  <si>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</si>
  <si>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</si>
  <si>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</si>
  <si>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</si>
  <si>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</si>
  <si>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</si>
  <si>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</si>
  <si>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</si>
  <si>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</si>
  <si>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</si>
  <si>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</si>
  <si>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</si>
  <si>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</si>
  <si>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</si>
  <si>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</si>
  <si>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</si>
  <si>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</si>
  <si>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</si>
  <si>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</si>
  <si>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</si>
  <si>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</si>
  <si>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</si>
  <si>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</si>
  <si>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</si>
  <si>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</si>
  <si>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</si>
  <si>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</si>
  <si>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</si>
  <si>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</si>
  <si>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</si>
  <si>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</si>
  <si>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</si>
  <si>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</si>
  <si>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</si>
  <si>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</si>
  <si>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</si>
  <si>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</si>
  <si>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</si>
  <si>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</si>
  <si>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</si>
  <si>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</si>
  <si>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</si>
  <si>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</si>
  <si>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</si>
  <si>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</si>
  <si>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</si>
  <si>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</si>
  <si>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</si>
  <si>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</si>
  <si>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</si>
  <si>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</si>
  <si>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</si>
  <si>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</si>
  <si>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</si>
  <si>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</si>
  <si>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</si>
  <si>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</si>
  <si>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</si>
  <si>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</si>
  <si>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</si>
  <si>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</si>
  <si>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</si>
  <si>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</si>
  <si>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</si>
  <si>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</si>
  <si>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</si>
  <si>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</si>
  <si>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</si>
  <si>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</si>
  <si>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</si>
  <si>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</si>
  <si>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</si>
  <si>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</si>
  <si>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</si>
  <si>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</si>
  <si>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</si>
  <si>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</si>
  <si>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</si>
  <si>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</si>
  <si>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</si>
  <si>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</si>
  <si>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</si>
  <si>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</si>
  <si>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</si>
  <si>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</si>
  <si>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</si>
  <si>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</si>
  <si>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</si>
  <si>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</si>
  <si>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</si>
  <si>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</si>
  <si>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</si>
  <si>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</si>
  <si>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</si>
  <si>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</si>
  <si>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</si>
  <si>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</si>
  <si>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</si>
  <si>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</si>
  <si>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</si>
  <si>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</si>
  <si>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</si>
  <si>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</si>
  <si>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</si>
  <si>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</si>
  <si>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</si>
  <si>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</si>
  <si>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</si>
  <si>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</si>
  <si>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</si>
  <si>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</si>
  <si>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</si>
  <si>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</si>
  <si>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</si>
  <si>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</si>
  <si>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</si>
  <si>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</si>
  <si>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</si>
  <si>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</si>
  <si>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</si>
  <si>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</si>
  <si>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</si>
  <si>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</si>
  <si>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</si>
  <si>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</si>
  <si>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</si>
  <si>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</si>
  <si>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</si>
  <si>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</si>
  <si>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</si>
  <si>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</si>
  <si>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</si>
  <si>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</si>
  <si>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</si>
  <si>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</si>
  <si>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</si>
  <si>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</si>
  <si>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</si>
  <si>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</si>
  <si>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</si>
  <si>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</si>
  <si>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</si>
  <si>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</si>
  <si>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</si>
  <si>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</si>
  <si>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</si>
  <si>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</si>
  <si>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</si>
  <si>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</si>
  <si>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</si>
  <si>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</si>
  <si>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</si>
  <si>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</si>
  <si>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</si>
  <si>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</si>
  <si>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</si>
  <si>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</si>
  <si>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</si>
  <si>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</si>
  <si>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</si>
  <si>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</si>
  <si>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</si>
  <si>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</si>
  <si>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</si>
  <si>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</si>
  <si>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</si>
  <si>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</si>
  <si>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</si>
  <si>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</si>
  <si>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</si>
  <si>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</si>
  <si>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</si>
  <si>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</si>
  <si>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</si>
  <si>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</si>
  <si>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</si>
  <si>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</si>
  <si>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</si>
  <si>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</si>
  <si>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</si>
  <si>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</si>
  <si>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</si>
  <si>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</si>
  <si>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</si>
  <si>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</si>
  <si>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</si>
  <si>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</si>
  <si>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</si>
  <si>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</si>
  <si>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</si>
  <si>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</si>
  <si>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</si>
  <si>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</si>
  <si>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</si>
  <si>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</si>
  <si>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</si>
  <si>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</si>
  <si>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</si>
  <si>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</si>
  <si>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</si>
  <si>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</si>
  <si>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</si>
  <si>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</si>
  <si>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</si>
  <si>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</si>
  <si>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</si>
  <si>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</si>
  <si>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</si>
  <si>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</si>
  <si>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</si>
  <si>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</si>
  <si>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</si>
  <si>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</si>
  <si>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</si>
  <si>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</si>
  <si>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</si>
  <si>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</si>
  <si>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</si>
  <si>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</si>
  <si>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</si>
  <si>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</si>
  <si>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</si>
  <si>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</si>
  <si>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</si>
  <si>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</si>
  <si>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</si>
  <si>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</si>
  <si>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</si>
  <si>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</si>
  <si>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</si>
  <si>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</si>
  <si>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</si>
  <si>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</si>
  <si>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</si>
  <si>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</si>
  <si>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</si>
  <si>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</si>
  <si>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</si>
  <si>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</si>
  <si>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</si>
  <si>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</si>
  <si>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</si>
  <si>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</si>
  <si>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</si>
  <si>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</si>
  <si>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</si>
  <si>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</si>
  <si>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</si>
  <si>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</si>
  <si>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</si>
  <si>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</si>
  <si>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</si>
  <si>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</si>
  <si>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</si>
  <si>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</si>
  <si>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</si>
  <si>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</si>
  <si>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</si>
  <si>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</si>
  <si>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</si>
  <si>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</si>
  <si>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</si>
  <si>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</si>
  <si>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</si>
  <si>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</si>
  <si>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</si>
  <si>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</si>
  <si>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</si>
  <si>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</si>
  <si>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</si>
  <si>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</si>
  <si>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</si>
  <si>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</si>
  <si>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</si>
  <si>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</si>
  <si>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</si>
  <si>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</si>
  <si>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</si>
  <si>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</si>
  <si>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</si>
  <si>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</si>
  <si>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</si>
  <si>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</si>
  <si>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</si>
  <si>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</si>
  <si>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</si>
  <si>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</si>
  <si>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</si>
  <si>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</si>
  <si>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</si>
  <si>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</si>
  <si>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</si>
  <si>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</si>
  <si>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</si>
  <si>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</si>
  <si>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</si>
  <si>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</si>
  <si>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</si>
  <si>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</si>
  <si>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</si>
  <si>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</si>
  <si>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</si>
  <si>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</si>
  <si>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</si>
  <si>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</si>
  <si>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</si>
  <si>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</si>
  <si>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</si>
  <si>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</si>
  <si>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</si>
  <si>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</si>
  <si>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</si>
  <si>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</si>
  <si>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</si>
  <si>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</si>
  <si>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</si>
  <si>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</si>
  <si>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</si>
  <si>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</si>
  <si>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</si>
  <si>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</si>
  <si>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</si>
  <si>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</si>
  <si>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</si>
  <si>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</si>
  <si>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</si>
  <si>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</si>
  <si>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</si>
  <si>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</si>
  <si>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</si>
  <si>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</si>
  <si>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</si>
  <si>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</si>
  <si>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</si>
  <si>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</si>
  <si>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</si>
  <si>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</si>
  <si>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</si>
  <si>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</si>
  <si>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</si>
  <si>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</si>
  <si>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</si>
  <si>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</si>
  <si>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</si>
  <si>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</si>
  <si>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</si>
  <si>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</si>
  <si>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</si>
  <si>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</si>
  <si>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</si>
  <si>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</si>
  <si>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</si>
  <si>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</si>
  <si>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</si>
  <si>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</si>
  <si>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</si>
  <si>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</si>
  <si>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</si>
  <si>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</si>
  <si>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</si>
  <si>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</si>
  <si>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</si>
  <si>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</si>
  <si>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</si>
  <si>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</si>
  <si>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</si>
  <si>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</si>
  <si>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</si>
  <si>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</si>
  <si>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</si>
  <si>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</si>
  <si>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</si>
  <si>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</si>
  <si>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</si>
  <si>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</si>
  <si>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</si>
  <si>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</si>
  <si>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</si>
  <si>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</si>
  <si>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</si>
  <si>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</si>
  <si>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</si>
  <si>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</si>
  <si>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</si>
  <si>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</si>
  <si>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</si>
  <si>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</si>
  <si>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</si>
  <si>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</si>
  <si>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</si>
  <si>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</si>
  <si>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</si>
  <si>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</si>
  <si>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</si>
  <si>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</si>
  <si>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</si>
  <si>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</si>
  <si>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</si>
  <si>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</si>
  <si>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</si>
  <si>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</si>
  <si>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</si>
  <si>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</si>
  <si>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</si>
  <si>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</si>
  <si>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</si>
  <si>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</si>
  <si>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</si>
  <si>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</si>
  <si>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</si>
  <si>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</si>
  <si>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</si>
  <si>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</si>
  <si>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</si>
  <si>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</si>
  <si>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</si>
  <si>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</si>
  <si>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</si>
  <si>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</si>
  <si>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</si>
  <si>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</si>
  <si>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</si>
  <si>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</si>
  <si>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</si>
  <si>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</si>
  <si>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</si>
  <si>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</si>
  <si>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</si>
  <si>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</si>
  <si>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</si>
  <si>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</si>
  <si>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</si>
  <si>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</si>
  <si>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</si>
  <si>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</si>
  <si>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</si>
  <si>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</si>
  <si>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</si>
  <si>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</si>
  <si>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</si>
  <si>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</si>
  <si>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</si>
  <si>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</si>
  <si>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</si>
  <si>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</si>
  <si>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</si>
  <si>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</si>
  <si>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</si>
  <si>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</si>
  <si>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</si>
  <si>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</si>
  <si>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</si>
  <si>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</si>
  <si>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</si>
  <si>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</si>
  <si>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</si>
  <si>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</si>
  <si>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</si>
  <si>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</si>
  <si>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</si>
  <si>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</si>
  <si>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</si>
  <si>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</si>
  <si>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</si>
  <si>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</si>
  <si>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</si>
  <si>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</si>
  <si>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</si>
  <si>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</si>
  <si>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</si>
  <si>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</si>
  <si>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</si>
  <si>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</si>
  <si>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</si>
  <si>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</si>
  <si>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</si>
  <si>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</si>
  <si>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</si>
  <si>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</si>
  <si>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</si>
  <si>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</si>
  <si>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</si>
  <si>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</si>
  <si>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</si>
  <si>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</si>
  <si>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</si>
  <si>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</si>
  <si>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</si>
  <si>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</si>
  <si>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</si>
  <si>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</si>
  <si>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</si>
  <si>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</si>
  <si>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</si>
  <si>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</si>
  <si>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</si>
  <si>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</si>
  <si>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</si>
  <si>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</si>
  <si>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</si>
  <si>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</si>
  <si>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</si>
  <si>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</si>
  <si>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</si>
  <si>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</si>
  <si>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</si>
  <si>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</si>
  <si>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</si>
  <si>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</si>
  <si>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</si>
  <si>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</si>
  <si>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</si>
  <si>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</si>
  <si>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</si>
  <si>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</si>
  <si>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</si>
  <si>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</si>
  <si>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</si>
  <si>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</si>
  <si>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</si>
  <si>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</si>
  <si>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</si>
  <si>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</si>
  <si>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</si>
  <si>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</si>
  <si>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</si>
  <si>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</si>
  <si>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</si>
  <si>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</si>
  <si>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</si>
  <si>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</si>
  <si>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</si>
  <si>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</si>
  <si>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</si>
  <si>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</si>
  <si>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</si>
  <si>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</si>
  <si>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</si>
  <si>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</si>
  <si>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</si>
  <si>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</si>
  <si>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</si>
  <si>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</si>
  <si>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</si>
  <si>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</si>
  <si>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</si>
  <si>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</si>
  <si>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</si>
  <si>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</si>
  <si>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</si>
  <si>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</si>
  <si>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</si>
  <si>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</si>
  <si>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</si>
  <si>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</si>
  <si>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</si>
  <si>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</si>
  <si>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</si>
  <si>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</si>
  <si>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</si>
  <si>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</si>
  <si>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</si>
  <si>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</si>
  <si>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</si>
  <si>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</si>
  <si>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</si>
  <si>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</si>
  <si>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</si>
  <si>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</si>
  <si>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</si>
  <si>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</si>
  <si>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</si>
  <si>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</si>
  <si>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</si>
  <si>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</si>
  <si>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</si>
  <si>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</si>
  <si>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</si>
  <si>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</si>
  <si>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</si>
  <si>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</si>
  <si>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</si>
  <si>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</si>
  <si>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</si>
  <si>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</si>
  <si>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</si>
  <si>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</si>
  <si>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</si>
  <si>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</si>
  <si>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</si>
  <si>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</si>
  <si>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</si>
  <si>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</si>
  <si>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</si>
  <si>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</si>
  <si>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</si>
  <si>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</si>
  <si>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</si>
  <si>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</si>
  <si>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</si>
  <si>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</si>
  <si>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</si>
  <si>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</si>
  <si>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</si>
  <si>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</si>
  <si>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</si>
  <si>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</si>
  <si>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</si>
  <si>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</si>
  <si>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</si>
  <si>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</si>
  <si>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</si>
  <si>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</si>
  <si>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</si>
  <si>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</si>
  <si>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</si>
  <si>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</si>
  <si>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</si>
  <si>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</si>
  <si>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</si>
  <si>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</si>
  <si>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</si>
  <si>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</si>
  <si>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</si>
  <si>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</si>
  <si>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</si>
  <si>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</si>
  <si>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</si>
  <si>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</si>
  <si>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</si>
  <si>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</si>
  <si>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</si>
  <si>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</si>
  <si>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</si>
  <si>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</si>
  <si>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</si>
  <si>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</si>
  <si>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</si>
  <si>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</si>
  <si>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</si>
  <si>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</si>
  <si>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</si>
  <si>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</si>
  <si>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</si>
  <si>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</si>
  <si>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</si>
  <si>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</si>
  <si>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</si>
  <si>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</si>
  <si>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</si>
  <si>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</si>
  <si>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</si>
  <si>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</si>
  <si>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</si>
  <si>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</si>
  <si>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</si>
  <si>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</si>
  <si>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</si>
  <si>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</si>
  <si>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</si>
  <si>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</si>
  <si>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</si>
  <si>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</si>
  <si>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</si>
  <si>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</si>
  <si>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</si>
  <si>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</si>
  <si>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</si>
  <si>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</si>
  <si>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</si>
  <si>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</si>
  <si>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</si>
  <si>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</si>
  <si>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</si>
  <si>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</si>
  <si>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</si>
  <si>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</si>
  <si>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</si>
  <si>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</si>
  <si>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</si>
  <si>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</si>
  <si>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</si>
  <si>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</si>
  <si>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</si>
  <si>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</si>
  <si>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</si>
  <si>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</si>
  <si>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</si>
  <si>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</si>
  <si>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</si>
  <si>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</si>
  <si>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</si>
  <si>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</si>
  <si>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</si>
  <si>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</si>
  <si>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</si>
  <si>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</si>
  <si>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</si>
  <si>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</si>
  <si>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</si>
  <si>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</si>
  <si>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</si>
  <si>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</si>
  <si>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</si>
  <si>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</si>
  <si>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</si>
  <si>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</si>
  <si>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</si>
  <si>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</si>
  <si>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</si>
  <si>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</si>
  <si>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</si>
  <si>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</si>
  <si>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</si>
  <si>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</si>
  <si>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</si>
  <si>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</si>
  <si>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</si>
  <si>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</si>
  <si>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</si>
  <si>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</si>
  <si>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</si>
  <si>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</si>
  <si>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</si>
  <si>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</si>
  <si>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</si>
  <si>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</si>
  <si>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</si>
  <si>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</si>
  <si>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</si>
  <si>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</si>
  <si>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</si>
  <si>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</si>
  <si>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</si>
  <si>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</si>
  <si>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</si>
  <si>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</si>
  <si>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</si>
  <si>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</si>
  <si>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</si>
  <si>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</si>
  <si>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</si>
  <si>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</si>
  <si>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</si>
  <si>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</si>
  <si>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</si>
  <si>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</si>
  <si>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</si>
  <si>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</si>
  <si>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</si>
  <si>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</si>
  <si>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</si>
  <si>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</si>
  <si>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</si>
  <si>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</si>
  <si>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</si>
  <si>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</si>
  <si>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</si>
  <si>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</si>
  <si>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</si>
  <si>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</si>
  <si>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</si>
  <si>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</si>
  <si>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</si>
  <si>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</si>
  <si>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</si>
  <si>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</si>
  <si>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</si>
  <si>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</si>
  <si>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</si>
  <si>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</si>
  <si>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</si>
  <si>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</si>
  <si>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</si>
  <si>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</si>
  <si>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</si>
  <si>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</si>
  <si>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</si>
  <si>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</si>
  <si>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</si>
  <si>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</si>
  <si>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</si>
  <si>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</si>
  <si>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</si>
  <si>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</si>
  <si>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</si>
  <si>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</si>
  <si>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</si>
  <si>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</si>
  <si>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</si>
  <si>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</si>
  <si>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</si>
  <si>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</si>
  <si>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</si>
  <si>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</si>
  <si>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</si>
  <si>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</si>
  <si>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</si>
  <si>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</si>
  <si>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</si>
  <si>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</si>
  <si>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</si>
  <si>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</si>
  <si>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</si>
  <si>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</si>
  <si>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</si>
  <si>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</si>
  <si>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</si>
  <si>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</si>
  <si>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</si>
  <si>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</si>
  <si>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</si>
  <si>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</si>
  <si>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</si>
  <si>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</si>
  <si>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</si>
  <si>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</si>
  <si>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</si>
  <si>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</si>
  <si>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</si>
  <si>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</si>
  <si>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</si>
  <si>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</si>
  <si>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</si>
  <si>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</si>
  <si>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</si>
  <si>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</si>
  <si>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</si>
  <si>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</si>
  <si>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</si>
  <si>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</si>
  <si>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</si>
  <si>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</si>
  <si>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</si>
  <si>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</si>
  <si>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</si>
  <si>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</si>
  <si>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</si>
  <si>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</si>
  <si>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</si>
  <si>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</si>
  <si>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</si>
  <si>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</si>
  <si>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</si>
  <si>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</si>
  <si>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</si>
  <si>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</si>
  <si>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</si>
  <si>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</si>
  <si>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</si>
  <si>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</si>
  <si>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</si>
  <si>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</si>
  <si>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</si>
  <si>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</si>
  <si>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</si>
  <si>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</si>
  <si>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</si>
  <si>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</si>
  <si>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</si>
  <si>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</si>
  <si>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</si>
  <si>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</si>
  <si>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</si>
  <si>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</si>
  <si>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</si>
  <si>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</si>
  <si>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</si>
  <si>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</si>
  <si>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</si>
  <si>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</si>
  <si>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</si>
  <si>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</si>
  <si>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</si>
  <si>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</si>
  <si>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</si>
  <si>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</si>
  <si>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</si>
  <si>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</si>
  <si>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</si>
  <si>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</si>
  <si>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</si>
  <si>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</si>
  <si>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</si>
  <si>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</si>
  <si>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</si>
  <si>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</si>
  <si>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</si>
  <si>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</si>
  <si>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</si>
  <si>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</si>
  <si>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</si>
  <si>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</si>
  <si>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</si>
  <si>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</si>
  <si>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</si>
  <si>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</si>
  <si>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</si>
  <si>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</si>
  <si>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</si>
  <si>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</si>
  <si>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</si>
  <si>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</si>
  <si>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</si>
  <si>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</si>
  <si>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</si>
  <si>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</si>
  <si>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</si>
  <si>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</si>
  <si>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</si>
  <si>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</si>
  <si>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</si>
  <si>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</si>
  <si>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</si>
  <si>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</si>
  <si>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</si>
  <si>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</si>
  <si>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</si>
  <si>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</si>
  <si>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</si>
  <si>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</si>
  <si>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</si>
  <si>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</si>
  <si>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</si>
  <si>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</si>
  <si>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</si>
  <si>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</si>
  <si>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</si>
  <si>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</si>
  <si>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</si>
  <si>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</si>
  <si>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</si>
  <si>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</si>
  <si>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</si>
  <si>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</si>
  <si>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</si>
  <si>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</si>
  <si>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</si>
  <si>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</si>
  <si>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</si>
  <si>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</si>
  <si>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</si>
  <si>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</si>
  <si>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</si>
  <si>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</si>
  <si>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</si>
  <si>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</si>
  <si>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</si>
  <si>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</si>
  <si>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</si>
  <si>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</si>
  <si>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</si>
  <si>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</si>
  <si>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</si>
  <si>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</si>
  <si>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</si>
  <si>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</si>
  <si>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</si>
  <si>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</si>
  <si>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</si>
  <si>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</si>
  <si>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</si>
  <si>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</si>
  <si>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</si>
  <si>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</si>
  <si>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</si>
  <si>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</si>
  <si>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</si>
  <si>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</si>
  <si>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</si>
  <si>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</si>
  <si>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</si>
  <si>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</si>
  <si>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</si>
  <si>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</si>
  <si>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</si>
  <si>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</si>
  <si>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</si>
  <si>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</si>
  <si>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</si>
  <si>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</si>
  <si>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</si>
  <si>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</si>
  <si>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</si>
  <si>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</si>
  <si>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</si>
  <si>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</si>
  <si>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</si>
  <si>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</si>
  <si>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</si>
  <si>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</si>
  <si>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</si>
  <si>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</si>
  <si>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</si>
  <si>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</si>
  <si>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</si>
  <si>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</si>
  <si>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</si>
  <si>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</si>
  <si>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</si>
  <si>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</si>
  <si>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</si>
  <si>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</si>
  <si>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</si>
  <si>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</si>
  <si>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</si>
  <si>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</si>
  <si>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</si>
  <si>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</si>
  <si>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</si>
  <si>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</si>
  <si>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</si>
  <si>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</si>
  <si>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</si>
  <si>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</si>
  <si>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</si>
  <si>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</si>
  <si>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</si>
  <si>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</si>
  <si>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</si>
  <si>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</si>
  <si>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</si>
  <si>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</si>
  <si>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</si>
  <si>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</si>
  <si>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</si>
  <si>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</si>
  <si>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</si>
  <si>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</si>
  <si>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</si>
  <si>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</si>
  <si>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</si>
  <si>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</si>
  <si>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</si>
  <si>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</si>
  <si>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</si>
  <si>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</si>
  <si>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</si>
  <si>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</si>
  <si>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</si>
  <si>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</si>
  <si>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</si>
  <si>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</si>
  <si>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</si>
  <si>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</si>
  <si>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</si>
  <si>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</si>
  <si>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</si>
  <si>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</si>
  <si>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</si>
  <si>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</si>
  <si>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</si>
  <si>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</si>
  <si>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</si>
  <si>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</si>
  <si>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</si>
  <si>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</si>
  <si>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</si>
  <si>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</si>
  <si>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</si>
  <si>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</si>
  <si>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</si>
  <si>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</si>
  <si>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</si>
  <si>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</si>
  <si>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</si>
  <si>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</si>
  <si>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</si>
  <si>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</si>
  <si>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</si>
  <si>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</si>
  <si>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</si>
  <si>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</si>
  <si>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</si>
  <si>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</si>
  <si>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</si>
  <si>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</si>
  <si>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</si>
  <si>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</si>
  <si>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</si>
  <si>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</si>
  <si>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</si>
  <si>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</si>
  <si>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</si>
  <si>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</si>
  <si>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</si>
  <si>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</si>
  <si>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</si>
  <si>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</si>
  <si>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</si>
  <si>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</si>
  <si>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</si>
  <si>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</si>
  <si>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</si>
  <si>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</si>
  <si>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</si>
  <si>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</si>
  <si>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</si>
  <si>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</si>
  <si>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</si>
  <si>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</si>
  <si>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</si>
  <si>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</si>
  <si>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</si>
  <si>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</si>
  <si>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</si>
  <si>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</si>
  <si>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</si>
  <si>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</si>
  <si>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</si>
  <si>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</si>
  <si>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</si>
  <si>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</si>
  <si>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</si>
  <si>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</si>
  <si>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</si>
  <si>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</si>
  <si>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</si>
  <si>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</si>
  <si>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</si>
  <si>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</si>
  <si>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</si>
  <si>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</si>
  <si>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</si>
  <si>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</si>
  <si>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</si>
  <si>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</si>
  <si>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</si>
  <si>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</si>
  <si>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</si>
  <si>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</si>
  <si>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</si>
  <si>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</si>
  <si>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</si>
  <si>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</si>
  <si>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</si>
  <si>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</si>
  <si>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</si>
  <si>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</si>
  <si>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</si>
  <si>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</si>
  <si>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</si>
  <si>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</si>
  <si>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</si>
  <si>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</si>
  <si>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</si>
  <si>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</si>
  <si>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</si>
  <si>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</si>
  <si>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</si>
  <si>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</si>
  <si>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</si>
  <si>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</si>
  <si>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</si>
  <si>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</si>
  <si>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</si>
  <si>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</si>
  <si>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</si>
  <si>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</si>
  <si>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</si>
  <si>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</si>
  <si>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</si>
  <si>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</si>
  <si>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</si>
  <si>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</si>
  <si>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</si>
  <si>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</si>
  <si>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</si>
  <si>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</si>
  <si>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</si>
  <si>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</si>
  <si>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</si>
  <si>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</si>
  <si>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</si>
  <si>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</si>
  <si>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</si>
  <si>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</si>
  <si>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</si>
  <si>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</si>
  <si>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</si>
  <si>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</si>
  <si>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</si>
  <si>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</si>
  <si>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</si>
  <si>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</si>
  <si>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</si>
  <si>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</si>
  <si>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</si>
  <si>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</si>
  <si>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</si>
  <si>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</si>
  <si>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</si>
  <si>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</si>
  <si>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</si>
  <si>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</si>
  <si>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</si>
  <si>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</si>
  <si>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</si>
  <si>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</si>
  <si>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</si>
  <si>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</si>
  <si>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</si>
  <si>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</si>
  <si>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</si>
  <si>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</si>
  <si>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</si>
  <si>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</si>
  <si>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</si>
  <si>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</si>
  <si>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</si>
  <si>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</si>
  <si>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</si>
  <si>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</si>
  <si>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</si>
  <si>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</si>
  <si>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</si>
  <si>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</si>
  <si>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</si>
  <si>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</si>
  <si>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</si>
  <si>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</si>
  <si>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</si>
  <si>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</si>
  <si>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</si>
  <si>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</si>
  <si>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</si>
  <si>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</si>
  <si>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</si>
  <si>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</si>
  <si>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</si>
  <si>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</si>
  <si>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</si>
  <si>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</si>
  <si>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</si>
  <si>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</si>
  <si>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</si>
  <si>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</si>
  <si>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</si>
  <si>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</si>
  <si>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</si>
  <si>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</si>
  <si>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</si>
  <si>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</si>
  <si>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</si>
  <si>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</si>
  <si>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</si>
  <si>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</si>
  <si>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</si>
  <si>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</si>
  <si>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</si>
  <si>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</si>
  <si>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</si>
  <si>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</si>
  <si>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</si>
  <si>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</si>
  <si>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</si>
  <si>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</si>
  <si>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</si>
  <si>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</si>
  <si>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</si>
  <si>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</si>
  <si>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</si>
  <si>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</si>
  <si>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</si>
  <si>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</si>
  <si>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</si>
  <si>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</si>
  <si>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</si>
  <si>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</si>
  <si>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</si>
  <si>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</si>
  <si>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</si>
  <si>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</si>
  <si>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</si>
  <si>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</si>
  <si>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</si>
  <si>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</si>
  <si>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</si>
  <si>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</si>
  <si>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</si>
  <si>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</si>
  <si>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</si>
  <si>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</si>
  <si>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</si>
  <si>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</si>
  <si>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</si>
  <si>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</si>
  <si>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</si>
  <si>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</si>
  <si>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</si>
  <si>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</si>
  <si>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</si>
  <si>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</si>
  <si>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</si>
  <si>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</si>
  <si>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</si>
  <si>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</si>
  <si>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</si>
  <si>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</si>
  <si>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</si>
  <si>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</si>
  <si>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</si>
  <si>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</si>
  <si>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</si>
  <si>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</si>
  <si>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</si>
  <si>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</si>
  <si>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</si>
  <si>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</si>
  <si>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</si>
  <si>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</si>
  <si>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</si>
  <si>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</si>
  <si>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</si>
  <si>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</si>
  <si>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</si>
  <si>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</si>
  <si>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</si>
  <si>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</si>
  <si>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</si>
  <si>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</si>
  <si>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</si>
  <si>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</si>
  <si>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</si>
  <si>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</si>
  <si>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</si>
  <si>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</si>
  <si>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</si>
  <si>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</si>
  <si>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</si>
  <si>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</si>
  <si>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</si>
  <si>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</si>
  <si>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</si>
  <si>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</si>
  <si>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</si>
  <si>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</si>
  <si>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</si>
  <si>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</si>
  <si>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</si>
  <si>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</si>
  <si>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</si>
  <si>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</si>
  <si>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</si>
  <si>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</si>
  <si>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</si>
  <si>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</si>
  <si>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</si>
  <si>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</si>
  <si>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</si>
  <si>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</si>
  <si>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</si>
  <si>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</si>
  <si>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</si>
  <si>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</si>
  <si>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</si>
  <si>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</si>
  <si>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</si>
  <si>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</si>
  <si>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</si>
  <si>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</si>
  <si>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</si>
  <si>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</si>
  <si>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</si>
  <si>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</si>
  <si>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</si>
  <si>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</si>
  <si>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</si>
  <si>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</si>
  <si>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</si>
  <si>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</si>
  <si>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</si>
  <si>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</si>
  <si>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</si>
  <si>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</si>
  <si>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</si>
  <si>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</si>
  <si>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</si>
  <si>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</si>
  <si>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</si>
  <si>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</si>
  <si>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</si>
  <si>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</si>
  <si>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</si>
  <si>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</si>
  <si>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</si>
  <si>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</si>
  <si>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</si>
  <si>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</si>
  <si>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</si>
  <si>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</si>
  <si>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</si>
  <si>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</si>
  <si>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</si>
  <si>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</si>
  <si>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</si>
  <si>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</si>
  <si>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</si>
  <si>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</si>
  <si>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</si>
  <si>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</si>
  <si>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</si>
  <si>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</si>
  <si>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</si>
  <si>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</si>
  <si>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</si>
  <si>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</si>
  <si>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</si>
  <si>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</si>
  <si>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</si>
  <si>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</si>
  <si>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</si>
  <si>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</si>
  <si>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</si>
  <si>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</si>
  <si>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</si>
  <si>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</si>
  <si>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</si>
  <si>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</si>
  <si>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</si>
  <si>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</si>
  <si>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</si>
  <si>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</si>
  <si>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</si>
  <si>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</si>
  <si>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</si>
  <si>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</si>
  <si>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</si>
  <si>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</si>
  <si>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</si>
  <si>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</si>
  <si>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</si>
  <si>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</si>
  <si>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</si>
  <si>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</si>
  <si>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</si>
  <si>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</si>
  <si>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</si>
  <si>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</si>
  <si>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</si>
  <si>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</si>
  <si>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</si>
  <si>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</si>
  <si>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</si>
  <si>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</si>
  <si>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</si>
  <si>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</si>
  <si>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</si>
  <si>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</si>
  <si>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</si>
  <si>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</si>
  <si>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</si>
  <si>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</si>
  <si>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</si>
  <si>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</si>
  <si>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</si>
  <si>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</si>
  <si>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</si>
  <si>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</si>
  <si>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</si>
  <si>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</si>
  <si>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</si>
  <si>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</si>
  <si>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</si>
  <si>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</si>
  <si>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</si>
  <si>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</si>
  <si>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</si>
  <si>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</si>
  <si>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</si>
  <si>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</si>
  <si>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</si>
  <si>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</si>
  <si>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</si>
  <si>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</si>
  <si>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</si>
  <si>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</si>
  <si>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</si>
  <si>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</si>
  <si>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</si>
  <si>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</si>
  <si>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</si>
  <si>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</si>
  <si>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</si>
  <si>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</si>
  <si>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</si>
  <si>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</si>
  <si>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</si>
  <si>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</si>
  <si>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</si>
  <si>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</si>
  <si>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</si>
  <si>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</si>
  <si>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</si>
  <si>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</si>
  <si>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</si>
  <si>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</si>
  <si>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</si>
  <si>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</si>
  <si>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</si>
  <si>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</si>
  <si>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</si>
  <si>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</si>
  <si>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</si>
  <si>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</si>
  <si>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</si>
  <si>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</si>
  <si>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</si>
  <si>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</si>
  <si>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</si>
  <si>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</si>
  <si>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</si>
  <si>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</si>
  <si>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</si>
  <si>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</si>
  <si>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</si>
  <si>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</si>
  <si>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</si>
  <si>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</si>
  <si>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</si>
  <si>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</si>
  <si>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</si>
  <si>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</si>
  <si>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</si>
  <si>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</si>
  <si>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</si>
  <si>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</si>
  <si>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</si>
  <si>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</si>
  <si>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</si>
  <si>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</si>
  <si>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</si>
  <si>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</si>
  <si>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</si>
  <si>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</si>
  <si>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</si>
  <si>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</si>
  <si>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</si>
  <si>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</si>
  <si>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</si>
  <si>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</si>
  <si>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</si>
  <si>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</si>
  <si>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</si>
  <si>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</si>
  <si>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</si>
  <si>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</si>
  <si>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</si>
  <si>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</si>
  <si>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</si>
  <si>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</si>
  <si>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</si>
  <si>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</si>
  <si>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</si>
  <si>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</si>
  <si>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</si>
  <si>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</si>
  <si>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</si>
  <si>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</si>
  <si>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</si>
  <si>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</si>
  <si>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</si>
  <si>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</si>
  <si>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</si>
  <si>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</si>
  <si>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</si>
  <si>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</si>
  <si>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</si>
  <si>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</si>
  <si>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</si>
  <si>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</si>
  <si>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</si>
  <si>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</si>
  <si>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</si>
  <si>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</si>
  <si>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</si>
  <si>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</si>
  <si>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</si>
  <si>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</si>
  <si>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</si>
  <si>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</si>
  <si>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</si>
  <si>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</si>
  <si>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</si>
  <si>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</si>
  <si>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</si>
  <si>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</si>
  <si>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</si>
  <si>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</si>
  <si>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</si>
  <si>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</si>
  <si>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</si>
  <si>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</si>
  <si>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</si>
  <si>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</si>
  <si>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</si>
  <si>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</si>
  <si>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</si>
  <si>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</si>
  <si>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</si>
  <si>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</si>
  <si>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</si>
  <si>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</si>
  <si>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</si>
  <si>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</si>
  <si>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</si>
  <si>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</si>
  <si>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</si>
  <si>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</si>
  <si>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</si>
  <si>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</si>
  <si>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</si>
  <si>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</si>
  <si>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</si>
  <si>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</si>
  <si>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</si>
  <si>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</si>
  <si>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</si>
  <si>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</si>
  <si>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</si>
  <si>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</si>
  <si>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</si>
  <si>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</si>
  <si>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</si>
  <si>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</si>
  <si>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</si>
  <si>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</si>
  <si>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</si>
  <si>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</si>
  <si>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</si>
  <si>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</si>
  <si>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</si>
  <si>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</si>
  <si>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</si>
  <si>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</si>
  <si>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</si>
  <si>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</si>
  <si>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</si>
  <si>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</si>
  <si>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</si>
  <si>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</si>
  <si>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</si>
  <si>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</si>
  <si>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</si>
  <si>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</si>
  <si>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</si>
  <si>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</si>
  <si>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</si>
  <si>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</si>
  <si>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</si>
  <si>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</si>
  <si>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</si>
  <si>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</si>
  <si>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</si>
  <si>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</si>
  <si>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</si>
  <si>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</si>
  <si>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</si>
  <si>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</si>
  <si>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</si>
  <si>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</si>
  <si>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</si>
  <si>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</si>
  <si>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</si>
  <si>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</si>
  <si>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</si>
  <si>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</si>
  <si>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</si>
  <si>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</si>
  <si>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</si>
  <si>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</si>
  <si>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</si>
  <si>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</si>
  <si>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</si>
  <si>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</si>
  <si>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</si>
  <si>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</si>
  <si>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</si>
  <si>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</si>
  <si>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</si>
  <si>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</si>
  <si>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</si>
  <si>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</si>
  <si>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</si>
  <si>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</si>
  <si>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</si>
  <si>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</si>
  <si>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</si>
  <si>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</si>
  <si>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</si>
  <si>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</si>
  <si>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</si>
  <si>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</si>
  <si>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</si>
  <si>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</si>
  <si>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</si>
  <si>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</si>
  <si>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</si>
  <si>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</si>
  <si>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</si>
  <si>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</si>
  <si>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</si>
  <si>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</si>
  <si>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</si>
  <si>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</si>
  <si>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</si>
  <si>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</si>
  <si>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</si>
  <si>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</si>
  <si>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</si>
  <si>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</si>
  <si>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</si>
  <si>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</si>
  <si>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</si>
  <si>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</si>
  <si>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</si>
  <si>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</si>
  <si>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</si>
  <si>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</si>
  <si>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</si>
  <si>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</si>
  <si>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</si>
  <si>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</si>
  <si>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</si>
  <si>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</si>
  <si>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</si>
  <si>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</si>
  <si>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</si>
  <si>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</si>
  <si>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</si>
  <si>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</si>
  <si>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</si>
  <si>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</si>
  <si>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</si>
  <si>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</si>
  <si>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</si>
  <si>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</si>
  <si>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</si>
  <si>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</si>
  <si>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</si>
  <si>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</si>
  <si>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</si>
  <si>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</si>
  <si>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</si>
  <si>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</si>
  <si>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</si>
  <si>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</si>
  <si>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</si>
  <si>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</si>
  <si>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</si>
  <si>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</si>
  <si>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</si>
  <si>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</si>
  <si>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</si>
  <si>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</si>
  <si>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</si>
  <si>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</si>
  <si>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</si>
  <si>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</si>
  <si>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</si>
  <si>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</si>
  <si>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</si>
  <si>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</si>
  <si>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</si>
  <si>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</si>
  <si>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</si>
  <si>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</si>
  <si>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</si>
  <si>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</si>
  <si>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</si>
  <si>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</si>
  <si>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</si>
  <si>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</si>
  <si>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</si>
  <si>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</si>
  <si>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</si>
  <si>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</si>
  <si>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</si>
  <si>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</si>
  <si>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</si>
  <si>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</si>
  <si>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</si>
  <si>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</si>
  <si>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</si>
  <si>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</si>
  <si>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</si>
  <si>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</si>
  <si>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</si>
  <si>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</si>
  <si>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</si>
  <si>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</si>
  <si>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</si>
  <si>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</si>
  <si>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</si>
  <si>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</si>
  <si>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</si>
  <si>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</si>
  <si>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</si>
  <si>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</si>
  <si>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</si>
  <si>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</si>
  <si>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</si>
  <si>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</si>
  <si>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</si>
  <si>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</si>
  <si>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</si>
  <si>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</si>
  <si>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</si>
  <si>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</si>
  <si>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</si>
  <si>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</si>
  <si>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</si>
  <si>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</si>
  <si>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</si>
  <si>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</si>
  <si>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</si>
  <si>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</si>
  <si>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</si>
  <si>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</si>
  <si>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</si>
  <si>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</si>
  <si>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</si>
  <si>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</si>
  <si>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</si>
  <si>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</si>
  <si>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</si>
  <si>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</si>
  <si>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</si>
  <si>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</si>
  <si>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</si>
  <si>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</si>
  <si>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</si>
  <si>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</si>
  <si>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</si>
  <si>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</si>
  <si>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</si>
  <si>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</si>
  <si>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</si>
  <si>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</si>
  <si>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</si>
  <si>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</si>
  <si>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</si>
  <si>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</si>
  <si>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</si>
  <si>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</si>
  <si>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</si>
  <si>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</si>
  <si>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</si>
  <si>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</si>
  <si>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</si>
  <si>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</si>
  <si>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</si>
  <si>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</si>
  <si>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</si>
  <si>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</si>
  <si>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</si>
  <si>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</si>
  <si>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</si>
  <si>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</si>
  <si>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</si>
  <si>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</si>
  <si>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</si>
  <si>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</si>
  <si>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</si>
  <si>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</si>
  <si>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</si>
  <si>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</si>
  <si>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</si>
  <si>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</si>
  <si>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</si>
  <si>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</si>
  <si>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</si>
  <si>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</si>
  <si>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</si>
  <si>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</si>
  <si>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</si>
  <si>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</si>
  <si>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</si>
  <si>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</si>
  <si>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</si>
  <si>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</si>
  <si>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</si>
  <si>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</si>
  <si>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</si>
  <si>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</si>
  <si>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</si>
  <si>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</si>
  <si>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</si>
  <si>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</si>
  <si>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</si>
  <si>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</si>
  <si>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</si>
  <si>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</si>
  <si>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</si>
  <si>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</si>
  <si>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</si>
  <si>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</si>
  <si>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</si>
  <si>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</si>
  <si>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</si>
  <si>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</si>
  <si>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</si>
  <si>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</si>
  <si>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</si>
  <si>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</si>
  <si>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</si>
  <si>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</si>
  <si>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</si>
  <si>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</si>
  <si>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</si>
  <si>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</si>
  <si>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</si>
  <si>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</si>
  <si>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</si>
  <si>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</si>
  <si>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</si>
  <si>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</si>
  <si>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</si>
  <si>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</si>
  <si>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</si>
  <si>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</si>
  <si>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</si>
  <si>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</si>
  <si>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</si>
  <si>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</si>
  <si>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</si>
  <si>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</si>
  <si>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</si>
  <si>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</si>
  <si>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</si>
  <si>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</si>
  <si>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</si>
  <si>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</si>
  <si>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</si>
  <si>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</si>
  <si>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</si>
  <si>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</si>
  <si>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</si>
  <si>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</si>
  <si>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</si>
  <si>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</si>
  <si>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</si>
  <si>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</si>
  <si>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</si>
  <si>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</si>
  <si>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</si>
  <si>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</si>
  <si>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</si>
  <si>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</si>
  <si>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</si>
  <si>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</si>
  <si>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</si>
  <si>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</si>
  <si>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</si>
  <si>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</si>
  <si>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</si>
  <si>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</si>
  <si>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</si>
  <si>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</si>
  <si>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</si>
  <si>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</si>
  <si>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</si>
  <si>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</si>
  <si>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</si>
  <si>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</si>
  <si>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</si>
  <si>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</si>
  <si>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</si>
  <si>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</si>
  <si>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</si>
  <si>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</si>
  <si>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</si>
  <si>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</si>
  <si>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</si>
  <si>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</si>
  <si>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</si>
  <si>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</si>
  <si>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</si>
  <si>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</si>
  <si>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</si>
  <si>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</si>
  <si>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</si>
  <si>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</si>
  <si>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</si>
  <si>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</si>
  <si>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</si>
  <si>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</si>
  <si>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</si>
  <si>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</si>
  <si>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</si>
  <si>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</si>
  <si>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</si>
  <si>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</si>
  <si>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</si>
  <si>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</si>
  <si>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</si>
  <si>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</si>
  <si>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</si>
  <si>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</si>
  <si>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</si>
  <si>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</si>
  <si>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</si>
  <si>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</si>
  <si>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</si>
  <si>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</si>
  <si>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</si>
  <si>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</si>
  <si>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</si>
  <si>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</si>
  <si>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</si>
  <si>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</si>
  <si>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</si>
  <si>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</si>
  <si>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</si>
  <si>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</si>
  <si>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</si>
  <si>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</si>
  <si>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</si>
  <si>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</si>
  <si>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</si>
  <si>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</si>
  <si>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</si>
  <si>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</si>
  <si>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</si>
  <si>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</si>
  <si>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</si>
  <si>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</si>
  <si>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</si>
  <si>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</si>
  <si>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</si>
  <si>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</si>
  <si>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</si>
  <si>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</si>
  <si>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</si>
  <si>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</si>
  <si>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</si>
  <si>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</si>
  <si>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</si>
  <si>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</si>
  <si>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</si>
  <si>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</si>
  <si>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</si>
  <si>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</si>
  <si>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</si>
  <si>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</si>
  <si>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</si>
  <si>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</si>
  <si>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</si>
  <si>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</si>
  <si>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</si>
  <si>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</si>
  <si>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</si>
  <si>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</si>
  <si>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</si>
  <si>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</si>
  <si>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</si>
  <si>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</si>
  <si>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</si>
  <si>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</si>
  <si>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</si>
  <si>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</si>
  <si>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</si>
  <si>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</si>
  <si>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</si>
  <si>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</si>
  <si>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</si>
  <si>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</si>
  <si>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</si>
  <si>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</si>
  <si>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</si>
  <si>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</si>
  <si>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</si>
  <si>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</si>
  <si>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</si>
  <si>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</si>
  <si>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</si>
  <si>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</si>
  <si>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</si>
  <si>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</si>
  <si>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</si>
  <si>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</si>
  <si>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</si>
  <si>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</si>
  <si>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</si>
  <si>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</si>
  <si>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</si>
  <si>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</si>
  <si>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</si>
  <si>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</si>
  <si>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</si>
  <si>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</si>
  <si>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</si>
  <si>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</si>
  <si>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</si>
  <si>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</si>
  <si>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</si>
  <si>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</si>
  <si>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</si>
  <si>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</si>
  <si>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</si>
  <si>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</si>
  <si>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</si>
  <si>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</si>
  <si>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</si>
  <si>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</si>
  <si>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</si>
  <si>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</si>
  <si>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</si>
  <si>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</si>
  <si>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</si>
  <si>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</si>
  <si>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</si>
  <si>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</si>
  <si>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</si>
  <si>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</si>
  <si>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</si>
  <si>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</si>
  <si>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</si>
  <si>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</si>
  <si>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</si>
  <si>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</si>
  <si>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</si>
  <si>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</si>
  <si>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</si>
  <si>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</si>
  <si>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</si>
  <si>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</si>
  <si>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</si>
  <si>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</si>
  <si>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</si>
  <si>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</si>
  <si>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</si>
  <si>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</si>
  <si>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</si>
  <si>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</si>
  <si>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</si>
  <si>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</si>
  <si>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</si>
  <si>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</si>
  <si>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</si>
  <si>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</si>
  <si>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</si>
  <si>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</si>
  <si>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</si>
  <si>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</si>
  <si>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</si>
  <si>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</si>
  <si>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</si>
  <si>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</si>
  <si>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</si>
  <si>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</si>
  <si>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</si>
  <si>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</si>
  <si>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</si>
  <si>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</si>
  <si>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</si>
  <si>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</si>
  <si>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</si>
  <si>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</si>
  <si>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</si>
  <si>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</si>
  <si>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</si>
  <si>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</si>
  <si>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</si>
  <si>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</si>
  <si>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</si>
  <si>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</si>
  <si>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</si>
  <si>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</si>
  <si>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</si>
  <si>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</si>
  <si>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</si>
  <si>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</si>
  <si>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</si>
  <si>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</si>
  <si>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</si>
  <si>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</si>
  <si>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</si>
  <si>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</si>
  <si>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</si>
  <si>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</si>
  <si>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</si>
  <si>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</si>
  <si>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</si>
  <si>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</si>
  <si>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</si>
  <si>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</si>
  <si>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</si>
  <si>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</si>
  <si>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</si>
  <si>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</si>
  <si>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</si>
  <si>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</si>
  <si>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</si>
  <si>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</si>
  <si>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</si>
  <si>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</si>
  <si>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</si>
  <si>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</si>
  <si>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</si>
  <si>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</si>
  <si>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</si>
  <si>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</si>
  <si>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</si>
  <si>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</si>
  <si>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</si>
  <si>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</si>
  <si>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</si>
  <si>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</si>
  <si>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</si>
  <si>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</si>
  <si>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</si>
  <si>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</si>
  <si>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</si>
  <si>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</si>
  <si>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</si>
  <si>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</si>
  <si>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</si>
  <si>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</si>
  <si>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</si>
  <si>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</si>
  <si>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</si>
  <si>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</si>
  <si>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</si>
  <si>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</si>
  <si>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</si>
  <si>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</si>
  <si>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</si>
  <si>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</si>
  <si>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</si>
  <si>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</si>
  <si>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</si>
  <si>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</si>
  <si>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</si>
  <si>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</si>
  <si>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</si>
  <si>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</si>
  <si>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</si>
  <si>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</si>
  <si>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</si>
  <si>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</si>
  <si>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</si>
  <si>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</si>
  <si>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</si>
  <si>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</si>
  <si>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</si>
  <si>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</si>
  <si>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</si>
  <si>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</si>
  <si>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</si>
  <si>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</si>
  <si>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</si>
  <si>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</si>
  <si>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</si>
  <si>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</si>
  <si>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</si>
  <si>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</si>
  <si>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</si>
  <si>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</si>
  <si>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</si>
  <si>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</si>
  <si>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</si>
  <si>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</si>
  <si>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</si>
  <si>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</si>
  <si>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</si>
  <si>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</si>
  <si>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</si>
  <si>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</si>
  <si>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</si>
  <si>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</si>
  <si>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</si>
  <si>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</si>
  <si>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</si>
  <si>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</si>
  <si>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</si>
  <si>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</si>
  <si>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</si>
  <si>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</si>
  <si>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</si>
  <si>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</si>
  <si>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</si>
  <si>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</si>
  <si>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</si>
  <si>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</si>
  <si>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</si>
  <si>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</si>
  <si>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</si>
  <si>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</si>
  <si>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</si>
  <si>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</si>
  <si>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</si>
  <si>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</si>
  <si>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</si>
  <si>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</si>
  <si>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</si>
  <si>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</si>
  <si>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</si>
  <si>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</si>
  <si>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</si>
  <si>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</si>
  <si>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</si>
  <si>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</si>
  <si>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</si>
  <si>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</si>
  <si>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</si>
  <si>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</si>
  <si>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</si>
  <si>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</si>
  <si>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</si>
  <si>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</si>
  <si>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</si>
  <si>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</si>
  <si>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</si>
  <si>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</si>
  <si>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</si>
  <si>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</si>
  <si>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</si>
  <si>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</si>
  <si>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</si>
  <si>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</si>
  <si>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</si>
  <si>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</si>
  <si>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</si>
  <si>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</si>
  <si>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</si>
  <si>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</si>
  <si>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</si>
  <si>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</si>
  <si>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</si>
  <si>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</si>
  <si>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</si>
  <si>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</si>
  <si>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</si>
  <si>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</si>
  <si>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</si>
  <si>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</si>
  <si>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</si>
  <si>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</si>
  <si>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</si>
  <si>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</si>
  <si>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</si>
  <si>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</si>
  <si>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</si>
  <si>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</si>
  <si>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</si>
  <si>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</si>
  <si>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</si>
  <si>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</si>
  <si>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</si>
  <si>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</si>
  <si>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</si>
  <si>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</si>
  <si>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</si>
  <si>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</si>
  <si>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</si>
  <si>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</si>
  <si>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</si>
  <si>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</si>
  <si>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</si>
  <si>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</si>
  <si>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</si>
  <si>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</si>
  <si>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</si>
  <si>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</si>
  <si>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</si>
  <si>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</si>
  <si>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</si>
  <si>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</si>
  <si>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</si>
  <si>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</si>
  <si>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</si>
  <si>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</si>
  <si>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</si>
  <si>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</si>
  <si>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</si>
  <si>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</si>
  <si>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</si>
  <si>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</si>
  <si>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</si>
  <si>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</si>
  <si>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</si>
  <si>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</si>
  <si>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</si>
  <si>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</si>
  <si>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</si>
  <si>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</si>
  <si>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</si>
  <si>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</si>
  <si>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</si>
  <si>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</si>
  <si>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</si>
  <si>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</si>
  <si>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</si>
  <si>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</si>
  <si>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</si>
  <si>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</si>
  <si>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</si>
  <si>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</si>
  <si>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</si>
  <si>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</si>
  <si>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</si>
  <si>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</si>
  <si>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</si>
  <si>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</si>
  <si>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</si>
  <si>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</si>
  <si>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</si>
  <si>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</si>
  <si>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</si>
  <si>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</si>
  <si>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</si>
  <si>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</si>
  <si>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</si>
  <si>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</si>
  <si>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</si>
  <si>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</si>
  <si>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</si>
  <si>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</si>
  <si>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</si>
  <si>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</si>
  <si>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</si>
  <si>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</si>
  <si>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</si>
  <si>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</si>
  <si>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</si>
  <si>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</si>
  <si>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</si>
  <si>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</si>
  <si>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</si>
  <si>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</si>
  <si>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</si>
  <si>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</si>
  <si>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</si>
  <si>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</si>
  <si>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</si>
  <si>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</si>
  <si>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</si>
  <si>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</si>
  <si>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</si>
  <si>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</si>
  <si>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</si>
  <si>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</si>
  <si>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</si>
  <si>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</si>
  <si>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</si>
  <si>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</si>
  <si>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</si>
  <si>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</si>
  <si>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</si>
  <si>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</si>
  <si>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</si>
  <si>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</si>
  <si>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</si>
  <si>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</si>
  <si>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</si>
  <si>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</si>
  <si>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</si>
  <si>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</si>
  <si>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</si>
  <si>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</si>
  <si>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</si>
  <si>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</si>
  <si>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</si>
  <si>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</si>
  <si>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</si>
  <si>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</si>
  <si>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</si>
  <si>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</si>
  <si>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</si>
  <si>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</si>
  <si>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</si>
  <si>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</si>
  <si>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</si>
  <si>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</si>
  <si>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</si>
  <si>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</si>
  <si>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</si>
  <si>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</si>
  <si>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</si>
  <si>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</si>
  <si>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</si>
  <si>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</si>
  <si>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</si>
  <si>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</si>
  <si>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</si>
  <si>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</si>
  <si>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</si>
  <si>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</si>
  <si>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</si>
  <si>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</si>
  <si>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</si>
  <si>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</si>
  <si>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</si>
  <si>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</si>
  <si>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</si>
  <si>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</si>
  <si>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</si>
  <si>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</si>
  <si>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</si>
  <si>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</si>
  <si>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</si>
  <si>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</si>
  <si>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</si>
  <si>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</si>
  <si>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</si>
  <si>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</si>
  <si>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</si>
  <si>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</si>
  <si>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</si>
  <si>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</si>
  <si>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</si>
  <si>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</si>
  <si>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</si>
  <si>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</si>
  <si>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</si>
  <si>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</si>
  <si>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</si>
  <si>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</si>
  <si>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</si>
  <si>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</si>
  <si>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</si>
  <si>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</si>
  <si>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</si>
  <si>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</si>
  <si>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</si>
  <si>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</si>
  <si>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</si>
  <si>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</si>
  <si>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</si>
  <si>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</si>
  <si>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</si>
  <si>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</si>
  <si>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</si>
  <si>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</si>
  <si>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</si>
  <si>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</si>
  <si>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</si>
  <si>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</si>
  <si>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</si>
  <si>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</si>
  <si>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</si>
  <si>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</si>
  <si>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</si>
  <si>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</si>
  <si>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</si>
  <si>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</si>
  <si>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</si>
  <si>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</si>
  <si>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</si>
  <si>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</si>
  <si>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</si>
  <si>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</si>
  <si>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</si>
  <si>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</si>
  <si>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</si>
  <si>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</si>
  <si>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</si>
  <si>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</si>
  <si>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</si>
  <si>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</si>
  <si>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</si>
  <si>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</si>
  <si>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</si>
  <si>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</si>
  <si>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</si>
  <si>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</si>
  <si>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</si>
  <si>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</si>
  <si>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</si>
  <si>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</si>
  <si>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</si>
  <si>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</si>
  <si>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</si>
  <si>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</si>
  <si>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</si>
  <si>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</si>
  <si>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</si>
  <si>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</si>
  <si>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</si>
  <si>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</si>
  <si>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</si>
  <si>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</si>
  <si>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</si>
  <si>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</si>
  <si>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</si>
  <si>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</si>
  <si>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</si>
  <si>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</si>
  <si>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</si>
  <si>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</si>
  <si>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</si>
  <si>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</si>
  <si>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</si>
  <si>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</si>
  <si>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</si>
  <si>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</si>
  <si>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</si>
  <si>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</si>
  <si>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</si>
  <si>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</si>
  <si>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</si>
  <si>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</si>
  <si>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</si>
  <si>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</si>
  <si>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</si>
  <si>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</si>
  <si>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</si>
  <si>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</si>
  <si>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</si>
  <si>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</si>
  <si>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</si>
  <si>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</si>
  <si>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</si>
  <si>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</si>
  <si>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</si>
  <si>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</si>
  <si>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</si>
  <si>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</si>
  <si>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</si>
  <si>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</si>
  <si>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</si>
  <si>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</si>
  <si>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</si>
  <si>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</si>
  <si>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</si>
  <si>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</si>
  <si>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</si>
  <si>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</si>
  <si>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</si>
  <si>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</si>
  <si>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</si>
  <si>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</si>
  <si>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</si>
  <si>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</si>
  <si>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</si>
  <si>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</si>
  <si>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</si>
  <si>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</si>
  <si>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</si>
  <si>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</si>
  <si>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</si>
  <si>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</si>
  <si>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</si>
  <si>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</si>
  <si>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</si>
  <si>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</si>
  <si>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</si>
  <si>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</si>
  <si>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</si>
  <si>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</si>
  <si>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</si>
  <si>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</si>
  <si>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</si>
  <si>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</si>
  <si>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</si>
  <si>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</si>
  <si>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</si>
  <si>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</si>
  <si>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</si>
  <si>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</si>
  <si>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</si>
  <si>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</si>
  <si>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</si>
  <si>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</si>
  <si>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</si>
  <si>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</si>
  <si>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</si>
  <si>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</si>
  <si>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</si>
  <si>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</si>
  <si>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</si>
  <si>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</si>
  <si>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</si>
  <si>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</si>
  <si>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</si>
  <si>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</si>
  <si>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</si>
  <si>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</si>
  <si>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</si>
  <si>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</si>
  <si>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</si>
  <si>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</si>
  <si>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</si>
  <si>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</si>
  <si>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</si>
  <si>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</si>
  <si>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</si>
  <si>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</si>
  <si>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</si>
  <si>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</si>
  <si>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</si>
  <si>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</si>
  <si>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</si>
  <si>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</si>
  <si>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</si>
  <si>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</si>
  <si>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</si>
  <si>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</si>
  <si>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</si>
  <si>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</si>
  <si>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</si>
  <si>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</si>
  <si>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</si>
  <si>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</si>
  <si>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</si>
  <si>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</si>
  <si>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</si>
  <si>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</si>
  <si>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</si>
  <si>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</si>
  <si>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</si>
  <si>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</si>
  <si>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</si>
  <si>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</si>
  <si>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</si>
  <si>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</si>
  <si>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</si>
  <si>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</si>
  <si>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</si>
  <si>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</si>
  <si>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</si>
  <si>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</si>
  <si>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</si>
  <si>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</si>
  <si>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</si>
  <si>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</si>
  <si>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</si>
  <si>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</si>
  <si>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</si>
  <si>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</si>
  <si>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</si>
  <si>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</si>
  <si>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</si>
  <si>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</si>
  <si>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</si>
  <si>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</si>
  <si>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</si>
  <si>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</si>
  <si>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</si>
  <si>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</si>
  <si>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</si>
  <si>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</si>
  <si>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</si>
  <si>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</si>
  <si>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</si>
  <si>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</si>
  <si>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</si>
  <si>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</si>
  <si>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</si>
  <si>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</si>
  <si>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</si>
  <si>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</si>
  <si>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</si>
  <si>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</si>
  <si>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</si>
  <si>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</si>
  <si>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</si>
  <si>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</si>
  <si>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</si>
  <si>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</si>
  <si>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</si>
  <si>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</si>
  <si>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</si>
  <si>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</si>
  <si>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</si>
  <si>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</si>
  <si>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</si>
  <si>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</si>
  <si>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</si>
  <si>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</si>
  <si>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</si>
  <si>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</si>
  <si>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</si>
  <si>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</si>
  <si>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</si>
  <si>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</si>
  <si>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</si>
  <si>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</si>
  <si>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</si>
  <si>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</si>
  <si>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</si>
  <si>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</si>
  <si>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</si>
  <si>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</si>
  <si>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</si>
  <si>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</si>
  <si>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</si>
  <si>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</si>
  <si>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</si>
  <si>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</si>
  <si>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</si>
  <si>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</si>
  <si>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</si>
  <si>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</si>
  <si>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</si>
  <si>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</si>
  <si>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</si>
  <si>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</si>
  <si>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</si>
  <si>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</si>
  <si>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</si>
  <si>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</si>
  <si>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</si>
  <si>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</si>
  <si>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</si>
  <si>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</si>
  <si>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</si>
  <si>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</si>
  <si>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</si>
  <si>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</si>
  <si>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</si>
  <si>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</si>
  <si>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</si>
  <si>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</si>
  <si>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</si>
  <si>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</si>
  <si>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</si>
  <si>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</si>
  <si>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</si>
  <si>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</si>
  <si>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</si>
  <si>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</si>
  <si>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</si>
  <si>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</si>
  <si>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</si>
  <si>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</si>
  <si>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</si>
  <si>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</si>
  <si>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</si>
  <si>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</si>
  <si>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</si>
  <si>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</si>
  <si>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</si>
  <si>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</si>
  <si>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</si>
  <si>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</si>
  <si>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</si>
  <si>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</si>
  <si>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</si>
  <si>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</si>
  <si>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</si>
  <si>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</si>
  <si>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</si>
  <si>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</si>
  <si>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</si>
  <si>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</si>
  <si>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</si>
  <si>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</si>
  <si>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</si>
  <si>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</si>
  <si>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</si>
  <si>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</si>
  <si>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</si>
  <si>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</si>
  <si>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</si>
  <si>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</si>
  <si>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</si>
  <si>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</si>
  <si>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</si>
  <si>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</si>
  <si>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</si>
  <si>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</si>
  <si>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</si>
  <si>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</si>
  <si>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</si>
  <si>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</si>
  <si>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</si>
  <si>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</si>
  <si>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</si>
  <si>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</si>
  <si>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</si>
  <si>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</si>
  <si>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</si>
  <si>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</si>
  <si>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</si>
  <si>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</si>
  <si>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</si>
  <si>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</si>
  <si>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</si>
  <si>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</si>
  <si>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</si>
  <si>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</si>
  <si>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</si>
  <si>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</si>
  <si>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</si>
  <si>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</si>
  <si>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</si>
  <si>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</si>
  <si>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</si>
  <si>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</si>
  <si>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</si>
  <si>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</si>
  <si>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</si>
  <si>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</si>
  <si>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</si>
  <si>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</si>
  <si>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</si>
  <si>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</si>
  <si>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</si>
  <si>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</si>
  <si>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</si>
  <si>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</si>
  <si>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</si>
  <si>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</si>
  <si>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</si>
  <si>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</si>
  <si>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</si>
  <si>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</si>
  <si>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</si>
  <si>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</si>
  <si>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</si>
  <si>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</si>
  <si>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</si>
  <si>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</si>
  <si>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</si>
  <si>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</si>
  <si>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</si>
  <si>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</si>
  <si>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</si>
  <si>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</si>
  <si>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</si>
  <si>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</si>
  <si>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</si>
  <si>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</si>
  <si>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</si>
  <si>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</si>
  <si>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</si>
  <si>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</si>
  <si>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</si>
  <si>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</si>
  <si>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</si>
  <si>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</si>
  <si>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</si>
  <si>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</si>
  <si>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</si>
  <si>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</si>
  <si>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</si>
  <si>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</si>
  <si>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</si>
  <si>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</si>
  <si>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</si>
  <si>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</si>
  <si>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</si>
  <si>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</si>
  <si>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</si>
  <si>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</si>
  <si>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</si>
  <si>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</si>
  <si>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</si>
  <si>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</si>
  <si>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</si>
  <si>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</si>
  <si>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</si>
  <si>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</si>
  <si>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</si>
  <si>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</si>
  <si>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</si>
  <si>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</si>
  <si>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</si>
  <si>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</si>
  <si>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</si>
  <si>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</si>
  <si>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</si>
  <si>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</si>
  <si>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</si>
  <si>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</si>
  <si>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</si>
  <si>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</si>
  <si>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</si>
  <si>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</si>
  <si>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</si>
  <si>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</si>
  <si>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</si>
  <si>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</si>
  <si>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</si>
  <si>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</si>
  <si>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</si>
  <si>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</si>
  <si>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</si>
  <si>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</si>
  <si>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</si>
  <si>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</si>
  <si>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</si>
  <si>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</si>
  <si>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</si>
  <si>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</si>
  <si>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</si>
  <si>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</si>
  <si>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</si>
  <si>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</si>
  <si>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</si>
  <si>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</si>
  <si>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</si>
  <si>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</si>
  <si>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</si>
  <si>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</si>
  <si>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</si>
  <si>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</si>
  <si>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</si>
  <si>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</si>
  <si>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</si>
  <si>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</si>
  <si>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</si>
  <si>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</si>
  <si>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</si>
  <si>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</si>
  <si>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</si>
  <si>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</si>
  <si>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</si>
  <si>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</si>
  <si>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</si>
  <si>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</si>
  <si>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</si>
  <si>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</si>
  <si>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</si>
  <si>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</si>
  <si>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</si>
  <si>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</si>
  <si>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</si>
  <si>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</si>
  <si>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</si>
  <si>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</si>
  <si>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</si>
  <si>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</si>
  <si>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</si>
  <si>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</si>
  <si>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</si>
  <si>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</si>
  <si>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</si>
  <si>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</si>
  <si>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</si>
  <si>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</si>
  <si>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</si>
  <si>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</si>
  <si>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</si>
  <si>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</si>
  <si>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</si>
  <si>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</si>
  <si>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</si>
  <si>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</si>
  <si>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</si>
  <si>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</si>
  <si>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</si>
  <si>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</si>
  <si>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</si>
  <si>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</si>
  <si>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</si>
  <si>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</si>
  <si>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</si>
  <si>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</si>
  <si>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</si>
  <si>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</si>
  <si>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</si>
  <si>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</si>
  <si>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</si>
  <si>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</si>
  <si>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</si>
  <si>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</si>
  <si>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</si>
  <si>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</si>
  <si>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</si>
  <si>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</si>
  <si>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</si>
  <si>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</si>
  <si>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</si>
  <si>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</si>
  <si>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</si>
  <si>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</si>
  <si>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</si>
  <si>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</si>
  <si>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</si>
  <si>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</si>
  <si>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</si>
  <si>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</si>
  <si>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</si>
  <si>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</si>
  <si>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</si>
  <si>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</si>
  <si>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</si>
  <si>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</si>
  <si>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</si>
  <si>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</si>
  <si>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</si>
  <si>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</si>
  <si>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</si>
  <si>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</si>
  <si>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</si>
  <si>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</si>
  <si>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</si>
  <si>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</si>
  <si>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</si>
  <si>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</si>
  <si>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</si>
  <si>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</si>
  <si>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</si>
  <si>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</si>
  <si>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</si>
  <si>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</si>
  <si>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</si>
  <si>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</si>
  <si>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</si>
  <si>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</si>
  <si>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</si>
  <si>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</si>
  <si>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</si>
  <si>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</si>
  <si>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</si>
  <si>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</si>
  <si>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</si>
  <si>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</si>
  <si>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</si>
  <si>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</si>
  <si>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</si>
  <si>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</si>
  <si>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</si>
  <si>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</si>
  <si>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</si>
  <si>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</si>
  <si>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</si>
  <si>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</si>
  <si>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</si>
  <si>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</si>
  <si>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</si>
  <si>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</si>
  <si>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</si>
  <si>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</si>
  <si>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</si>
  <si>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</si>
  <si>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</si>
  <si>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</si>
  <si>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</si>
  <si>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</si>
  <si>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</si>
  <si>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</si>
  <si>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</si>
  <si>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</si>
  <si>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</si>
  <si>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</si>
  <si>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</si>
  <si>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</si>
  <si>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</si>
  <si>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</si>
  <si>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</si>
  <si>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</si>
  <si>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</si>
  <si>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</si>
  <si>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</si>
  <si>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</si>
  <si>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</si>
  <si>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</si>
  <si>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</si>
  <si>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</si>
  <si>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</si>
  <si>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</si>
  <si>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</si>
  <si>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</si>
  <si>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</si>
  <si>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</si>
  <si>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</si>
  <si>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</si>
  <si>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</si>
  <si>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</si>
  <si>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</si>
  <si>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</si>
  <si>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</si>
  <si>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</si>
  <si>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</si>
  <si>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</si>
  <si>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</si>
  <si>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</si>
  <si>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</si>
  <si>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</si>
  <si>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</si>
  <si>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</si>
  <si>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</si>
  <si>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</si>
  <si>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</si>
  <si>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</si>
  <si>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</si>
  <si>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</si>
  <si>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</si>
  <si>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</si>
  <si>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</si>
  <si>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</si>
  <si>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</si>
  <si>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</si>
  <si>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</si>
  <si>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</si>
  <si>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</si>
  <si>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</si>
  <si>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</si>
  <si>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</si>
  <si>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</si>
  <si>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</si>
  <si>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</si>
  <si>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</si>
  <si>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</si>
  <si>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</si>
  <si>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</si>
  <si>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</si>
  <si>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</si>
  <si>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</si>
  <si>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</si>
  <si>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</si>
  <si>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</si>
  <si>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</si>
  <si>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</si>
  <si>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</si>
  <si>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</si>
  <si>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</si>
  <si>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</si>
  <si>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</si>
  <si>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</si>
  <si>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</si>
  <si>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</si>
  <si>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</si>
  <si>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</si>
  <si>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</si>
  <si>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</si>
  <si>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</si>
  <si>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</si>
  <si>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</si>
  <si>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</si>
  <si>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</si>
  <si>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</si>
  <si>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</si>
  <si>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</si>
  <si>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</si>
  <si>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</si>
  <si>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</si>
  <si>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</si>
  <si>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</si>
  <si>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</si>
  <si>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</si>
  <si>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</si>
  <si>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</si>
  <si>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</si>
  <si>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</si>
  <si>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</si>
  <si>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</si>
  <si>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</si>
  <si>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</si>
  <si>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</si>
  <si>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</si>
  <si>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</si>
  <si>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</si>
  <si>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</si>
  <si>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</si>
  <si>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</si>
  <si>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</si>
  <si>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</si>
  <si>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</si>
  <si>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</si>
  <si>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</si>
  <si>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</si>
  <si>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</si>
  <si>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</si>
  <si>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</si>
  <si>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</si>
  <si>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</si>
  <si>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</si>
  <si>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</si>
  <si>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</si>
  <si>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</si>
  <si>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</si>
  <si>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</si>
  <si>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</si>
  <si>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</si>
  <si>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</si>
  <si>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</si>
  <si>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</si>
  <si>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</si>
  <si>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</si>
  <si>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</si>
  <si>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</si>
  <si>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</si>
  <si>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</si>
  <si>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</si>
  <si>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</si>
  <si>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</si>
  <si>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</si>
  <si>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</si>
  <si>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</si>
  <si>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</si>
  <si>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</si>
  <si>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</si>
  <si>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</si>
  <si>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</si>
  <si>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</si>
  <si>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</si>
  <si>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</si>
  <si>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</si>
  <si>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</si>
  <si>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</si>
  <si>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</si>
  <si>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</si>
  <si>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</si>
  <si>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</si>
  <si>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</si>
  <si>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</si>
  <si>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</si>
  <si>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</si>
  <si>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</si>
  <si>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</si>
  <si>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</si>
  <si>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</si>
  <si>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</si>
  <si>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</si>
  <si>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</si>
  <si>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</si>
  <si>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</si>
  <si>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</si>
  <si>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</si>
  <si>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</si>
  <si>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</si>
  <si>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</si>
  <si>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</si>
  <si>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</si>
  <si>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</si>
  <si>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</si>
  <si>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</si>
  <si>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</si>
  <si>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</si>
  <si>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</si>
  <si>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</si>
  <si>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</si>
  <si>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</si>
  <si>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</si>
  <si>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</si>
  <si>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</si>
  <si>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</si>
  <si>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</si>
  <si>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</si>
  <si>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</si>
  <si>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</si>
  <si>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</si>
  <si>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</si>
  <si>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</si>
  <si>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</si>
  <si>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</si>
  <si>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</si>
  <si>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</si>
  <si>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</si>
  <si>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</si>
  <si>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</si>
  <si>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</si>
  <si>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</si>
  <si>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</si>
  <si>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</si>
  <si>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</si>
  <si>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</si>
  <si>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</si>
  <si>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</si>
  <si>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</si>
  <si>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</si>
  <si>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</si>
  <si>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</si>
  <si>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</si>
  <si>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</si>
  <si>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</si>
  <si>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</si>
  <si>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</si>
  <si>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</si>
  <si>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</si>
  <si>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</si>
  <si>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</si>
  <si>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</si>
  <si>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</si>
  <si>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</si>
  <si>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</si>
  <si>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</si>
  <si>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</si>
  <si>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</si>
  <si>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</si>
  <si>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</si>
  <si>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</si>
  <si>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</si>
  <si>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</si>
  <si>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</si>
  <si>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</si>
  <si>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</si>
  <si>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</si>
  <si>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</si>
  <si>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</si>
  <si>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</si>
  <si>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</si>
  <si>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</si>
  <si>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</si>
  <si>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</si>
  <si>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</si>
  <si>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</si>
  <si>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</si>
  <si>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</si>
  <si>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</si>
  <si>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</si>
  <si>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</si>
  <si>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</si>
  <si>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</si>
  <si>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</si>
  <si>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</si>
  <si>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</si>
  <si>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</si>
  <si>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</si>
  <si>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</si>
  <si>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</si>
  <si>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</si>
  <si>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</si>
  <si>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</si>
  <si>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</si>
  <si>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</si>
  <si>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</si>
  <si>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</si>
  <si>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</si>
  <si>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</si>
  <si>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</si>
  <si>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</si>
  <si>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</si>
  <si>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</si>
  <si>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</si>
  <si>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</si>
  <si>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</si>
  <si>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</si>
  <si>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</si>
  <si>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</si>
  <si>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</si>
  <si>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</si>
  <si>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</si>
  <si>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</si>
  <si>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</si>
  <si>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</si>
  <si>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</si>
  <si>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</si>
  <si>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</si>
  <si>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</si>
  <si>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</si>
  <si>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</si>
  <si>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</si>
  <si>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</si>
  <si>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</si>
  <si>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</si>
  <si>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</si>
  <si>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</si>
  <si>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</si>
  <si>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</si>
  <si>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</si>
  <si>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</si>
  <si>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</si>
  <si>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</si>
  <si>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</si>
  <si>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</si>
  <si>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</si>
  <si>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</si>
  <si>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</si>
  <si>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</si>
  <si>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</si>
  <si>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</si>
  <si>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</si>
  <si>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</si>
  <si>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</si>
  <si>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</si>
  <si>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</si>
  <si>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</si>
  <si>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</si>
  <si>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</si>
  <si>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</si>
  <si>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</si>
  <si>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</si>
  <si>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</si>
  <si>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</si>
  <si>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</si>
  <si>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</si>
  <si>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</si>
  <si>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</si>
  <si>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</si>
  <si>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</si>
  <si>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</si>
  <si>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</si>
  <si>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</si>
  <si>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</si>
  <si>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</si>
  <si>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</si>
  <si>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</si>
  <si>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</si>
  <si>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</si>
  <si>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</si>
  <si>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</si>
  <si>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</si>
  <si>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</si>
  <si>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</si>
  <si>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</si>
  <si>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</si>
  <si>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</si>
  <si>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</si>
  <si>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</si>
  <si>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</si>
  <si>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</si>
  <si>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</si>
  <si>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</si>
  <si>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</si>
  <si>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</si>
  <si>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</si>
  <si>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</si>
  <si>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</si>
  <si>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</si>
  <si>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</si>
  <si>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</si>
  <si>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</si>
  <si>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</si>
  <si>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</si>
  <si>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</si>
  <si>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</si>
  <si>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</si>
  <si>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</si>
  <si>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</si>
  <si>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</si>
  <si>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</si>
  <si>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</si>
  <si>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</si>
  <si>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</si>
  <si>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</si>
  <si>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</si>
  <si>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</si>
  <si>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</si>
  <si>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</si>
  <si>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</si>
  <si>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</si>
  <si>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</si>
  <si>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</si>
  <si>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</si>
  <si>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</si>
  <si>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</si>
  <si>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</si>
  <si>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</si>
  <si>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</si>
  <si>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</si>
  <si>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</si>
  <si>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</si>
  <si>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</si>
  <si>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</si>
  <si>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</si>
  <si>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</si>
  <si>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</si>
  <si>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</si>
  <si>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</si>
  <si>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</si>
  <si>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</si>
  <si>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</si>
  <si>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</si>
  <si>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</si>
  <si>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</si>
  <si>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</si>
  <si>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</si>
  <si>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</si>
  <si>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</si>
  <si>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</si>
  <si>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</si>
  <si>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</si>
  <si>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</si>
  <si>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</si>
  <si>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</si>
  <si>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</si>
  <si>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</si>
  <si>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</si>
  <si>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</si>
  <si>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</si>
  <si>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</si>
  <si>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</si>
  <si>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</si>
  <si>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</si>
  <si>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</si>
  <si>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</si>
  <si>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</si>
  <si>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</si>
  <si>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</si>
  <si>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</si>
  <si>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</si>
  <si>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</si>
  <si>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</si>
  <si>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</si>
  <si>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</si>
  <si>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</si>
  <si>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</si>
  <si>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</si>
  <si>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</si>
  <si>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</si>
  <si>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</si>
  <si>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</si>
  <si>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</si>
  <si>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</si>
  <si>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</si>
  <si>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</si>
  <si>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</si>
  <si>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</si>
  <si>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</si>
  <si>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</si>
  <si>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</si>
  <si>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</si>
  <si>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</si>
  <si>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</si>
  <si>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</si>
  <si>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</si>
  <si>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</si>
  <si>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</si>
  <si>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</si>
  <si>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</si>
  <si>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</si>
  <si>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</si>
  <si>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</si>
  <si>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</si>
  <si>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</si>
  <si>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</si>
  <si>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</si>
  <si>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</si>
  <si>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</si>
  <si>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</si>
  <si>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</si>
  <si>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</si>
  <si>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</si>
  <si>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</si>
  <si>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</si>
  <si>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</si>
  <si>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</si>
  <si>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</si>
  <si>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</si>
  <si>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</si>
  <si>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</si>
  <si>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</si>
  <si>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</si>
  <si>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</si>
  <si>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</si>
  <si>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</si>
  <si>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</si>
  <si>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</si>
  <si>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</si>
  <si>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</si>
  <si>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</si>
  <si>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</si>
  <si>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</si>
  <si>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</si>
  <si>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</si>
  <si>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</si>
  <si>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</si>
  <si>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</si>
  <si>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</si>
  <si>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</si>
  <si>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</si>
  <si>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</si>
  <si>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</si>
  <si>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</si>
  <si>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</si>
  <si>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</si>
  <si>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</si>
  <si>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</si>
  <si>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</si>
  <si>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</si>
  <si>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</si>
  <si>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</si>
  <si>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</si>
  <si>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</si>
  <si>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</si>
  <si>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</si>
  <si>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</si>
  <si>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</si>
  <si>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</si>
  <si>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</si>
  <si>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</si>
  <si>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</si>
  <si>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</si>
  <si>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</si>
  <si>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</si>
  <si>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</si>
  <si>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</si>
  <si>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</si>
  <si>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</si>
  <si>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</si>
  <si>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</si>
  <si>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</si>
  <si>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</si>
  <si>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</si>
  <si>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</si>
  <si>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</si>
  <si>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</si>
  <si>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</si>
  <si>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</si>
  <si>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</si>
  <si>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</si>
  <si>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</si>
  <si>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</si>
  <si>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</si>
  <si>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</si>
  <si>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</si>
  <si>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</si>
  <si>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</si>
  <si>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</si>
  <si>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</si>
  <si>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</si>
  <si>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</si>
  <si>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</si>
  <si>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</si>
  <si>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</si>
  <si>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</si>
  <si>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</si>
  <si>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</si>
  <si>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</si>
  <si>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</si>
  <si>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</si>
  <si>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</si>
  <si>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</si>
  <si>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</si>
  <si>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</si>
  <si>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</si>
  <si>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</si>
  <si>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</si>
  <si>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</si>
  <si>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</si>
  <si>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</si>
  <si>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</si>
  <si>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</si>
  <si>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</si>
  <si>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</si>
  <si>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</si>
  <si>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</si>
  <si>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</si>
  <si>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</si>
  <si>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</si>
  <si>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</si>
  <si>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</si>
  <si>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</si>
  <si>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</si>
  <si>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</si>
  <si>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</si>
  <si>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</si>
  <si>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</si>
  <si>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</si>
  <si>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</si>
  <si>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</si>
  <si>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</si>
  <si>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</si>
  <si>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</si>
  <si>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</si>
  <si>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</si>
  <si>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</si>
  <si>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</si>
  <si>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</si>
  <si>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</si>
  <si>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</si>
  <si>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</si>
  <si>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</si>
  <si>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</si>
  <si>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</si>
  <si>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</si>
  <si>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</si>
  <si>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</si>
  <si>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</si>
  <si>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</si>
  <si>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</si>
  <si>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</si>
  <si>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</si>
  <si>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</si>
  <si>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</si>
  <si>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</si>
  <si>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</si>
  <si>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</si>
  <si>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</si>
  <si>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</si>
  <si>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</si>
  <si>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</si>
  <si>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</si>
  <si>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</si>
  <si>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</si>
  <si>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</si>
  <si>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</si>
  <si>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</si>
  <si>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</si>
  <si>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</si>
  <si>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</si>
  <si>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</si>
  <si>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</si>
  <si>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</si>
  <si>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</si>
  <si>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</si>
  <si>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</si>
  <si>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</si>
  <si>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</si>
  <si>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</si>
  <si>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</si>
  <si>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</si>
  <si>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</si>
  <si>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</si>
  <si>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</si>
  <si>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</si>
  <si>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</si>
  <si>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</si>
  <si>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</si>
  <si>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</si>
  <si>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</si>
  <si>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</si>
  <si>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</si>
  <si>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</si>
  <si>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</si>
  <si>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</si>
  <si>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</si>
  <si>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</si>
  <si>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</si>
  <si>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</si>
  <si>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</si>
  <si>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</si>
  <si>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</si>
  <si>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</si>
  <si>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</si>
  <si>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</si>
  <si>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</si>
  <si>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</si>
  <si>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</si>
  <si>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</si>
  <si>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</si>
  <si>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</si>
  <si>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</si>
  <si>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</si>
  <si>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</si>
  <si>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</si>
  <si>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</si>
  <si>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</si>
  <si>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</si>
  <si>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</si>
  <si>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</si>
  <si>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</si>
  <si>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</si>
  <si>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</si>
  <si>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</si>
  <si>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</si>
  <si>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</si>
  <si>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</si>
  <si>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</si>
  <si>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</si>
  <si>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</si>
  <si>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</si>
  <si>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</si>
  <si>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</si>
  <si>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</si>
  <si>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</si>
  <si>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</si>
  <si>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</si>
  <si>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</si>
  <si>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</si>
  <si>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</si>
  <si>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</si>
  <si>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</si>
  <si>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</si>
  <si>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</si>
  <si>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</si>
  <si>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</si>
  <si>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</si>
  <si>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</si>
  <si>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</si>
  <si>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</si>
  <si>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</si>
  <si>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</si>
  <si>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</si>
  <si>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</si>
  <si>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</si>
  <si>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</si>
  <si>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</si>
  <si>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</si>
  <si>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</si>
  <si>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</si>
  <si>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</si>
  <si>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</si>
  <si>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</si>
  <si>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</si>
  <si>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</si>
  <si>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</si>
  <si>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</si>
  <si>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</si>
  <si>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</si>
  <si>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</si>
  <si>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</si>
  <si>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</si>
  <si>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</si>
  <si>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</si>
  <si>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</si>
  <si>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</si>
  <si>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</si>
  <si>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</si>
  <si>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</si>
  <si>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</si>
  <si>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</si>
  <si>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</si>
  <si>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</si>
  <si>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</si>
  <si>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</si>
  <si>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</si>
  <si>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</si>
  <si>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</si>
  <si>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</si>
  <si>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</si>
  <si>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</si>
  <si>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</si>
  <si>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</si>
  <si>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</si>
  <si>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</si>
  <si>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</si>
  <si>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</si>
  <si>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</si>
  <si>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</si>
  <si>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</si>
  <si>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</si>
  <si>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</si>
  <si>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</si>
  <si>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</si>
  <si>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</si>
  <si>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</si>
  <si>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</si>
  <si>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</si>
  <si>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</si>
  <si>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</si>
  <si>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</si>
  <si>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</si>
  <si>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</si>
  <si>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</si>
  <si>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</si>
  <si>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</si>
  <si>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</si>
  <si>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</si>
  <si>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</si>
  <si>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</si>
  <si>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</si>
  <si>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</si>
  <si>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</si>
  <si>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</si>
  <si>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</si>
  <si>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</si>
  <si>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</si>
  <si>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</si>
  <si>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</si>
  <si>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</si>
  <si>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</si>
  <si>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</si>
  <si>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</si>
  <si>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</si>
  <si>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</si>
  <si>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</si>
  <si>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</si>
  <si>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</si>
  <si>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</si>
  <si>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</si>
  <si>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</si>
  <si>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</si>
  <si>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</si>
  <si>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</si>
  <si>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</si>
  <si>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</si>
  <si>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</si>
  <si>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</si>
  <si>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</si>
  <si>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</si>
  <si>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</si>
  <si>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</si>
  <si>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</si>
  <si>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</si>
  <si>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</si>
  <si>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</si>
  <si>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</si>
  <si>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</si>
  <si>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</si>
  <si>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</si>
  <si>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</si>
  <si>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</si>
  <si>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</si>
  <si>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</si>
  <si>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</si>
  <si>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</si>
  <si>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</si>
  <si>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</si>
  <si>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</si>
  <si>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</si>
  <si>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</si>
  <si>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</si>
  <si>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</si>
  <si>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</si>
  <si>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</si>
  <si>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</si>
  <si>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</si>
  <si>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</si>
  <si>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</si>
  <si>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</si>
  <si>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</si>
  <si>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</si>
  <si>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</si>
  <si>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</si>
  <si>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</si>
  <si>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</si>
  <si>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</si>
  <si>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</si>
  <si>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</si>
  <si>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</si>
  <si>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</si>
  <si>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</si>
  <si>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</si>
  <si>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</si>
  <si>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</si>
  <si>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</si>
  <si>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</si>
  <si>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</si>
  <si>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</si>
  <si>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</si>
  <si>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</si>
  <si>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</si>
  <si>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</si>
  <si>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</si>
  <si>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</si>
  <si>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</si>
  <si>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</si>
  <si>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</si>
  <si>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</si>
  <si>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</si>
  <si>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</si>
  <si>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</si>
  <si>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</si>
  <si>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</si>
  <si>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</si>
  <si>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</si>
  <si>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</si>
  <si>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</si>
  <si>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</si>
  <si>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</si>
  <si>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</si>
  <si>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</si>
  <si>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</si>
  <si>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</si>
  <si>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</si>
  <si>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</si>
  <si>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</si>
  <si>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</si>
  <si>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</si>
  <si>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</si>
  <si>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</si>
  <si>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</si>
  <si>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</si>
  <si>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</si>
  <si>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</si>
  <si>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</si>
  <si>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</si>
  <si>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</si>
  <si>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</si>
  <si>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</si>
  <si>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</si>
  <si>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</si>
  <si>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</si>
  <si>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</si>
  <si>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</si>
  <si>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</si>
  <si>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</si>
  <si>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</si>
  <si>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</si>
  <si>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</si>
  <si>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</si>
  <si>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</si>
  <si>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</si>
  <si>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</si>
  <si>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</si>
  <si>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</si>
  <si>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</si>
  <si>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</si>
  <si>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</si>
  <si>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</si>
  <si>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</si>
  <si>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</si>
  <si>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</si>
  <si>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</si>
  <si>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</si>
  <si>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</si>
  <si>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</si>
  <si>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</si>
  <si>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</si>
  <si>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</si>
  <si>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</si>
  <si>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</si>
  <si>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</si>
  <si>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</si>
  <si>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</si>
  <si>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</si>
  <si>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</si>
  <si>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</si>
  <si>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</si>
  <si>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</si>
  <si>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</si>
  <si>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</si>
  <si>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</si>
  <si>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</si>
  <si>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</si>
  <si>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</si>
  <si>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</si>
  <si>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</si>
  <si>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</si>
  <si>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</si>
  <si>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</si>
  <si>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</si>
  <si>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</si>
  <si>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</si>
  <si>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</si>
  <si>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</si>
  <si>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</si>
  <si>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</si>
  <si>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</si>
  <si>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</si>
  <si>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</si>
  <si>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</si>
  <si>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</si>
  <si>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</si>
  <si>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</si>
  <si>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</si>
  <si>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</si>
  <si>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</si>
  <si>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</si>
  <si>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</si>
  <si>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</si>
  <si>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</si>
  <si>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</si>
  <si>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</si>
  <si>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</si>
  <si>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</si>
  <si>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</si>
  <si>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</si>
  <si>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</si>
  <si>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</si>
  <si>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</si>
  <si>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</si>
  <si>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</si>
  <si>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</si>
  <si>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</si>
  <si>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</si>
  <si>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</si>
  <si>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</si>
  <si>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</si>
  <si>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</si>
  <si>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</si>
  <si>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</si>
  <si>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</si>
  <si>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</si>
  <si>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</si>
  <si>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</si>
  <si>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</si>
  <si>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</si>
  <si>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</si>
  <si>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</si>
  <si>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</si>
  <si>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</si>
  <si>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</si>
  <si>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</si>
  <si>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</si>
  <si>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</si>
  <si>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</si>
  <si>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</si>
  <si>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</si>
  <si>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</si>
  <si>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</si>
  <si>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</si>
  <si>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</si>
  <si>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</si>
  <si>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</si>
  <si>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</si>
  <si>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</si>
  <si>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</si>
  <si>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</si>
  <si>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</si>
  <si>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</si>
  <si>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</si>
  <si>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</si>
  <si>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</si>
  <si>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</si>
  <si>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</si>
  <si>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</si>
  <si>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</si>
  <si>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</si>
  <si>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</si>
  <si>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</si>
  <si>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</si>
  <si>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</si>
  <si>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</si>
  <si>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</si>
  <si>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</si>
  <si>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</si>
  <si>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</si>
  <si>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</si>
  <si>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</si>
  <si>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</si>
  <si>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</si>
  <si>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</si>
  <si>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</si>
  <si>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</si>
  <si>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</si>
  <si>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</si>
  <si>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</si>
  <si>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</si>
  <si>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</si>
  <si>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</si>
  <si>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</si>
  <si>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</si>
  <si>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</si>
  <si>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</si>
  <si>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</si>
  <si>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</si>
  <si>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</si>
  <si>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</si>
  <si>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</si>
  <si>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</si>
  <si>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</si>
  <si>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</si>
  <si>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</si>
  <si>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</si>
  <si>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</si>
  <si>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</si>
  <si>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</si>
  <si>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</si>
  <si>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</si>
  <si>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</si>
  <si>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</si>
  <si>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</si>
  <si>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</si>
  <si>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</si>
  <si>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</si>
  <si>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</si>
  <si>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</si>
  <si>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</si>
  <si>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</si>
  <si>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</si>
  <si>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</si>
  <si>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</si>
  <si>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</si>
  <si>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</si>
  <si>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</si>
  <si>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</si>
  <si>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</si>
  <si>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</si>
  <si>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</si>
  <si>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</si>
  <si>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</si>
  <si>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</si>
  <si>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</si>
  <si>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</si>
  <si>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</si>
  <si>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</si>
  <si>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</si>
  <si>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</si>
  <si>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</si>
  <si>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</si>
  <si>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</si>
  <si>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</si>
  <si>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</si>
  <si>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</si>
  <si>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</si>
  <si>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</si>
  <si>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</si>
  <si>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</si>
  <si>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</si>
  <si>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</si>
  <si>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</si>
  <si>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</si>
  <si>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</si>
  <si>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</si>
  <si>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</si>
  <si>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</si>
  <si>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</si>
  <si>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</si>
  <si>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</si>
  <si>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</si>
  <si>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</si>
  <si>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</si>
  <si>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</si>
  <si>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</si>
  <si>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</si>
  <si>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</si>
  <si>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</si>
  <si>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</si>
  <si>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</si>
  <si>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</si>
  <si>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</si>
  <si>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</si>
  <si>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</si>
  <si>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</si>
  <si>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</si>
  <si>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</si>
  <si>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</si>
  <si>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</si>
  <si>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</si>
  <si>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</si>
  <si>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</si>
  <si>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</si>
  <si>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</si>
  <si>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</si>
  <si>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</si>
  <si>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</si>
  <si>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</si>
  <si>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</si>
  <si>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</si>
  <si>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</si>
  <si>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</si>
  <si>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</si>
  <si>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</si>
  <si>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</si>
  <si>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</si>
  <si>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</si>
  <si>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</si>
  <si>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</si>
  <si>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</si>
  <si>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</si>
  <si>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</si>
  <si>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</si>
  <si>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</si>
  <si>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</si>
  <si>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</si>
  <si>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</si>
  <si>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</si>
  <si>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</si>
  <si>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</si>
  <si>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</si>
  <si>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</si>
  <si>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</si>
  <si>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</si>
  <si>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</si>
  <si>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</si>
  <si>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</si>
  <si>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</si>
  <si>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</si>
  <si>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</si>
  <si>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</si>
  <si>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</si>
  <si>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</si>
  <si>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</si>
  <si>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</si>
  <si>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</si>
  <si>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</si>
  <si>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</si>
  <si>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</si>
  <si>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</si>
  <si>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</si>
  <si>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</si>
  <si>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</si>
  <si>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</si>
  <si>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</si>
  <si>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</si>
  <si>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</si>
  <si>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</si>
  <si>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</si>
  <si>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</si>
  <si>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</si>
  <si>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</si>
  <si>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</si>
  <si>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</si>
  <si>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</si>
  <si>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</si>
  <si>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</si>
  <si>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</si>
  <si>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</si>
  <si>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</si>
  <si>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</si>
  <si>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</si>
  <si>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</si>
  <si>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</si>
  <si>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</si>
  <si>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</si>
  <si>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</si>
  <si>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</si>
  <si>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</si>
  <si>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</si>
  <si>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</si>
  <si>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</si>
  <si>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</si>
  <si>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</si>
  <si>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</si>
  <si>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</si>
  <si>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</si>
  <si>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</si>
  <si>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</si>
  <si>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</si>
  <si>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</si>
  <si>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</si>
  <si>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</si>
  <si>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</si>
  <si>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</si>
  <si>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</si>
  <si>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</si>
  <si>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</si>
  <si>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</si>
  <si>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</si>
  <si>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</si>
  <si>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</si>
  <si>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</si>
  <si>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</si>
  <si>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</si>
  <si>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</si>
  <si>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</si>
  <si>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</si>
  <si>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</si>
  <si>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</si>
  <si>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</si>
  <si>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</si>
  <si>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</si>
  <si>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</si>
  <si>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</si>
  <si>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</si>
  <si>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</si>
  <si>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</si>
  <si>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</si>
  <si>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</si>
  <si>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</si>
  <si>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</si>
  <si>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</si>
  <si>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</si>
  <si>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</si>
  <si>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</si>
  <si>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</si>
  <si>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</si>
  <si>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</si>
  <si>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</si>
  <si>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</si>
  <si>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</si>
  <si>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</si>
  <si>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</si>
  <si>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</si>
  <si>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</si>
  <si>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</si>
  <si>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</si>
  <si>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</si>
  <si>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</si>
  <si>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</si>
  <si>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</si>
  <si>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</si>
  <si>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</si>
  <si>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</si>
  <si>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</si>
  <si>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</si>
  <si>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</si>
  <si>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</si>
  <si>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</si>
  <si>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</si>
  <si>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</si>
  <si>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</si>
  <si>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</si>
  <si>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</si>
  <si>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</si>
  <si>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</si>
  <si>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</si>
  <si>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</si>
  <si>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</si>
  <si>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</si>
  <si>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</si>
  <si>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</si>
  <si>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</si>
  <si>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</si>
  <si>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</si>
  <si>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</si>
  <si>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</si>
  <si>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</si>
  <si>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</si>
  <si>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</si>
  <si>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</si>
  <si>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</si>
  <si>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</si>
  <si>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</si>
  <si>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</si>
  <si>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</si>
  <si>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</si>
  <si>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</si>
  <si>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</si>
  <si>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</si>
  <si>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</si>
  <si>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</si>
  <si>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</si>
  <si>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</si>
  <si>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</si>
  <si>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</si>
  <si>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</si>
  <si>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</si>
  <si>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</si>
  <si>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</si>
  <si>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</si>
  <si>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</si>
  <si>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</si>
  <si>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</si>
  <si>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</si>
  <si>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</si>
  <si>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</si>
  <si>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</si>
  <si>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</si>
  <si>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</si>
  <si>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</si>
  <si>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</si>
  <si>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</si>
  <si>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</si>
  <si>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</si>
  <si>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</si>
  <si>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</si>
  <si>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</si>
  <si>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</si>
  <si>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</si>
  <si>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</si>
  <si>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</si>
  <si>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</si>
  <si>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</si>
  <si>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</si>
  <si>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</si>
  <si>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</si>
  <si>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</si>
  <si>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</si>
  <si>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</si>
  <si>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</si>
  <si>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</si>
  <si>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</si>
  <si>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</si>
  <si>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</si>
  <si>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</si>
  <si>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</si>
  <si>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</si>
  <si>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</si>
  <si>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</si>
  <si>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</si>
  <si>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</si>
  <si>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</si>
  <si>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</si>
  <si>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</si>
  <si>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</si>
  <si>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</si>
  <si>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</si>
  <si>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</si>
  <si>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</si>
  <si>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</si>
  <si>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</si>
  <si>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</si>
  <si>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</si>
  <si>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</si>
  <si>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</si>
  <si>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</si>
  <si>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</si>
  <si>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</si>
  <si>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</si>
  <si>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</si>
  <si>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</si>
  <si>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</si>
  <si>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</si>
  <si>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</si>
  <si>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</si>
  <si>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</si>
  <si>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</si>
  <si>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</si>
  <si>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</si>
  <si>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</si>
  <si>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</si>
  <si>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</si>
  <si>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</si>
  <si>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</si>
  <si>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</si>
  <si>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</si>
  <si>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</si>
  <si>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</si>
  <si>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</si>
  <si>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</si>
  <si>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</si>
  <si>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</si>
  <si>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</si>
  <si>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</si>
  <si>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</si>
  <si>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</si>
  <si>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</si>
  <si>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</si>
  <si>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</si>
  <si>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</si>
  <si>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</si>
  <si>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</si>
  <si>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</si>
  <si>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</si>
  <si>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</si>
  <si>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</si>
  <si>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</si>
  <si>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</si>
  <si>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</si>
  <si>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</si>
  <si>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</si>
  <si>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</si>
  <si>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</si>
  <si>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</si>
  <si>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</si>
  <si>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</si>
  <si>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</si>
  <si>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</si>
  <si>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</si>
  <si>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</si>
  <si>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</si>
  <si>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</si>
  <si>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</si>
  <si>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</si>
  <si>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</si>
  <si>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</si>
  <si>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</si>
  <si>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</si>
  <si>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</si>
  <si>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</si>
  <si>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</si>
  <si>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</si>
  <si>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</si>
  <si>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</si>
  <si>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</si>
  <si>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</si>
  <si>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</si>
  <si>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</si>
  <si>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</si>
  <si>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</si>
  <si>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</si>
  <si>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</si>
  <si>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</si>
  <si>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</si>
  <si>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</si>
  <si>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</si>
  <si>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</si>
  <si>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</si>
  <si>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</si>
  <si>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</si>
  <si>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</si>
  <si>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</si>
  <si>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</si>
  <si>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</si>
  <si>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</si>
  <si>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</si>
  <si>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</si>
  <si>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</si>
  <si>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</si>
  <si>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</si>
  <si>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</si>
  <si>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</si>
  <si>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</si>
  <si>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</si>
  <si>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</si>
  <si>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</si>
  <si>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</si>
  <si>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</si>
  <si>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</si>
  <si>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</si>
  <si>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</si>
  <si>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</si>
  <si>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</si>
  <si>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</si>
  <si>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</si>
  <si>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</si>
  <si>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</si>
  <si>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</si>
  <si>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</si>
  <si>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</si>
  <si>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</si>
  <si>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</si>
  <si>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</si>
  <si>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</si>
  <si>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</si>
  <si>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</si>
  <si>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</si>
  <si>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</si>
  <si>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</si>
  <si>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</si>
  <si>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</si>
  <si>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</si>
  <si>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</si>
  <si>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</si>
  <si>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</si>
  <si>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</si>
  <si>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</si>
  <si>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</si>
  <si>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</si>
  <si>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</si>
  <si>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</si>
  <si>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</si>
  <si>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</si>
  <si>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</si>
  <si>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</si>
  <si>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</si>
  <si>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</si>
  <si>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</si>
  <si>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</si>
  <si>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</si>
  <si>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</si>
  <si>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</si>
  <si>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</si>
  <si>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</si>
  <si>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</si>
  <si>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</si>
  <si>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</si>
  <si>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</si>
  <si>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</si>
  <si>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</si>
  <si>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</si>
  <si>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</si>
  <si>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</si>
  <si>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</si>
  <si>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</si>
  <si>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</si>
  <si>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</si>
  <si>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</si>
  <si>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</si>
  <si>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</si>
  <si>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</si>
  <si>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</si>
  <si>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</si>
  <si>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</si>
  <si>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</si>
  <si>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</si>
  <si>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</si>
  <si>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</si>
  <si>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</si>
  <si>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</si>
  <si>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</si>
  <si>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</si>
  <si>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</si>
  <si>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</si>
  <si>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</si>
  <si>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</si>
  <si>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</si>
  <si>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</si>
  <si>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</si>
  <si>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</si>
  <si>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</si>
  <si>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</si>
  <si>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</si>
  <si>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</si>
  <si>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</si>
  <si>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</si>
  <si>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</si>
  <si>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</si>
  <si>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</si>
  <si>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</si>
  <si>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</si>
  <si>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</si>
  <si>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</si>
  <si>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</si>
  <si>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</si>
  <si>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</si>
  <si>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</si>
  <si>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</si>
  <si>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</si>
  <si>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</si>
  <si>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</si>
  <si>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</si>
  <si>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</si>
  <si>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</si>
  <si>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</si>
  <si>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</si>
  <si>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</si>
  <si>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</si>
  <si>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</si>
  <si>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</si>
  <si>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</si>
  <si>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</si>
  <si>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</si>
  <si>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</si>
  <si>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</si>
  <si>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</si>
  <si>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</si>
  <si>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</si>
  <si>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</si>
  <si>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</si>
  <si>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</si>
  <si>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</si>
  <si>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</si>
  <si>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</si>
  <si>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</si>
  <si>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</si>
  <si>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</si>
  <si>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</si>
  <si>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</si>
  <si>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</si>
  <si>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</si>
  <si>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</si>
  <si>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</si>
  <si>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</si>
  <si>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</si>
  <si>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</si>
  <si>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</si>
  <si>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</si>
  <si>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</si>
  <si>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</si>
  <si>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</si>
  <si>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</si>
  <si>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</si>
  <si>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</si>
  <si>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</si>
  <si>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</si>
  <si>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</si>
  <si>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</si>
  <si>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</si>
  <si>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</si>
  <si>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</si>
  <si>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</si>
  <si>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</si>
  <si>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</si>
  <si>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</si>
  <si>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</si>
  <si>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</si>
  <si>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</si>
  <si>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</si>
  <si>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</si>
  <si>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</si>
  <si>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</si>
  <si>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</si>
  <si>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</si>
  <si>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</si>
  <si>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</si>
  <si>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</si>
  <si>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</si>
  <si>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</si>
  <si>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</si>
  <si>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</si>
  <si>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</si>
  <si>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</si>
  <si>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</si>
  <si>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</si>
  <si>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</si>
  <si>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</si>
  <si>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</si>
  <si>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</si>
  <si>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</si>
  <si>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</si>
  <si>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</si>
  <si>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</si>
  <si>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</si>
  <si>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</si>
  <si>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</si>
  <si>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</si>
  <si>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</si>
  <si>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</si>
  <si>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</si>
  <si>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</si>
  <si>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</si>
  <si>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</si>
  <si>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</si>
  <si>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</si>
  <si>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</si>
  <si>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</si>
  <si>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</si>
  <si>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</si>
  <si>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</si>
  <si>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</si>
  <si>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</si>
  <si>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</si>
  <si>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</si>
  <si>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</si>
  <si>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</si>
  <si>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</si>
  <si>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</si>
  <si>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</si>
  <si>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</si>
  <si>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</si>
  <si>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</si>
  <si>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</si>
  <si>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</si>
  <si>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</si>
  <si>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</si>
  <si>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</si>
  <si>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</si>
  <si>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</si>
  <si>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</si>
  <si>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</si>
  <si>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</si>
  <si>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</si>
  <si>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</si>
  <si>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</si>
  <si>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</si>
  <si>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</si>
  <si>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</si>
  <si>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</si>
  <si>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</si>
  <si>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</si>
  <si>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</si>
  <si>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</si>
  <si>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</si>
  <si>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</si>
  <si>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</si>
  <si>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</si>
  <si>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</si>
  <si>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</si>
  <si>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</si>
  <si>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</si>
  <si>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</si>
  <si>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</si>
  <si>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</si>
  <si>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</si>
  <si>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</si>
  <si>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</si>
  <si>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</si>
  <si>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</si>
  <si>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</si>
  <si>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</si>
  <si>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</si>
  <si>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</si>
  <si>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</si>
  <si>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</si>
  <si>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</si>
  <si>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</si>
  <si>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</si>
  <si>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</si>
  <si>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</si>
  <si>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</si>
  <si>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</si>
  <si>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</si>
  <si>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</si>
  <si>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</si>
  <si>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</si>
  <si>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</si>
  <si>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</si>
  <si>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</si>
  <si>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</si>
  <si>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</si>
  <si>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</si>
  <si>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</si>
  <si>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</si>
  <si>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</si>
  <si>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</si>
  <si>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</si>
  <si>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</si>
  <si>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</si>
  <si>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</si>
  <si>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</si>
  <si>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</si>
  <si>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</si>
  <si>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</si>
  <si>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</si>
  <si>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</si>
  <si>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</si>
  <si>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</si>
  <si>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</si>
  <si>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</si>
  <si>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</si>
  <si>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</si>
  <si>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</si>
  <si>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</si>
  <si>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</si>
  <si>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</si>
  <si>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</si>
  <si>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</si>
  <si>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</si>
  <si>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</si>
  <si>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</si>
  <si>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</si>
  <si>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</si>
  <si>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</si>
  <si>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</si>
  <si>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</si>
  <si>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</si>
  <si>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</si>
  <si>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</si>
  <si>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</si>
  <si>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</si>
  <si>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</si>
  <si>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</si>
  <si>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</si>
  <si>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</si>
  <si>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</si>
  <si>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</si>
  <si>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</si>
  <si>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</si>
  <si>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</si>
  <si>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</si>
  <si>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</si>
  <si>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</si>
  <si>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</si>
  <si>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</si>
  <si>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</si>
  <si>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</si>
  <si>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</si>
  <si>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</si>
  <si>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</si>
  <si>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</si>
  <si>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</si>
  <si>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</si>
  <si>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</si>
  <si>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</si>
  <si>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</si>
  <si>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</si>
  <si>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</si>
  <si>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</si>
  <si>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</si>
  <si>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</si>
  <si>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</si>
  <si>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</si>
  <si>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</si>
  <si>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</si>
  <si>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</si>
  <si>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</si>
  <si>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</si>
  <si>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</si>
  <si>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</si>
  <si>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</si>
  <si>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</si>
  <si>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</si>
  <si>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</si>
  <si>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</si>
  <si>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</si>
  <si>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</si>
  <si>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</si>
  <si>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</si>
  <si>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</si>
  <si>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</si>
  <si>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</si>
  <si>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</si>
  <si>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</si>
  <si>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</si>
  <si>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</si>
  <si>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</si>
  <si>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</si>
  <si>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</si>
  <si>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</si>
  <si>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</si>
  <si>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</si>
  <si>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</si>
  <si>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</si>
  <si>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</si>
  <si>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</si>
  <si>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</si>
  <si>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</si>
  <si>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</si>
  <si>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</si>
  <si>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</si>
  <si>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</si>
  <si>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</si>
  <si>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</si>
  <si>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</si>
  <si>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</si>
  <si>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</si>
  <si>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</si>
  <si>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</si>
  <si>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</si>
  <si>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</si>
  <si>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</si>
  <si>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</si>
  <si>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</si>
  <si>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</si>
  <si>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</si>
  <si>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</si>
  <si>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</si>
  <si>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</si>
  <si>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</si>
  <si>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</si>
  <si>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</si>
  <si>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</si>
  <si>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</si>
  <si>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</si>
  <si>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</si>
  <si>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</si>
  <si>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</si>
  <si>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</si>
  <si>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</si>
  <si>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</si>
  <si>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</si>
  <si>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</si>
  <si>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</si>
  <si>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</si>
  <si>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</si>
  <si>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</si>
  <si>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</si>
  <si>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</si>
  <si>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</si>
  <si>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</si>
  <si>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</si>
  <si>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</si>
  <si>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</si>
  <si>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</si>
  <si>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</si>
  <si>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</si>
  <si>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</si>
  <si>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</si>
  <si>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</si>
  <si>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</si>
  <si>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</si>
  <si>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</si>
  <si>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</si>
  <si>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</si>
  <si>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</si>
  <si>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</si>
  <si>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</si>
  <si>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</si>
  <si>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</si>
  <si>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</si>
  <si>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</si>
  <si>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</si>
  <si>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</si>
  <si>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</si>
  <si>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</si>
  <si>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</si>
  <si>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</si>
  <si>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</si>
  <si>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</si>
  <si>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</si>
  <si>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</si>
  <si>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</si>
  <si>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</si>
  <si>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</si>
  <si>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</si>
  <si>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</si>
  <si>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</si>
  <si>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</si>
  <si>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</si>
  <si>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</si>
  <si>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</si>
  <si>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</si>
  <si>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</si>
  <si>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</si>
  <si>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</si>
  <si>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</si>
  <si>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</si>
  <si>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</si>
  <si>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</si>
  <si>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</si>
  <si>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</si>
  <si>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</si>
  <si>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</si>
  <si>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</si>
  <si>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</si>
  <si>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</si>
  <si>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</si>
  <si>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</si>
  <si>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</si>
  <si>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</si>
  <si>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</si>
  <si>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</si>
  <si>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</si>
  <si>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</si>
  <si>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</si>
  <si>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</si>
  <si>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</si>
  <si>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</si>
  <si>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</si>
  <si>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</si>
  <si>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</si>
  <si>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</si>
  <si>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</si>
  <si>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</si>
  <si>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</si>
  <si>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</si>
  <si>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</si>
  <si>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</si>
  <si>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</si>
  <si>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</si>
  <si>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</si>
  <si>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</si>
  <si>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</si>
  <si>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</si>
  <si>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</si>
  <si>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</si>
  <si>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</si>
  <si>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</si>
  <si>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</si>
  <si>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</si>
  <si>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</si>
  <si>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</si>
  <si>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</si>
  <si>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</si>
  <si>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</si>
  <si>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</si>
  <si>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</si>
  <si>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</si>
  <si>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</si>
  <si>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</si>
  <si>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</si>
  <si>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</si>
  <si>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</si>
  <si>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</si>
  <si>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</si>
  <si>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</si>
  <si>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</si>
  <si>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</si>
  <si>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</si>
  <si>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</si>
  <si>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</si>
  <si>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</si>
  <si>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</si>
  <si>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</si>
  <si>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</si>
  <si>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</si>
  <si>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</si>
  <si>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</si>
  <si>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</si>
  <si>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</si>
  <si>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</si>
  <si>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</si>
  <si>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</si>
  <si>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</si>
  <si>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</si>
  <si>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</si>
  <si>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</si>
  <si>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</si>
  <si>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</si>
  <si>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</si>
  <si>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</si>
  <si>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</si>
  <si>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</si>
  <si>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</si>
  <si>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</si>
  <si>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</si>
  <si>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</si>
  <si>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</si>
  <si>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</si>
  <si>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</si>
  <si>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</si>
  <si>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</si>
  <si>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</si>
  <si>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</si>
  <si>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</si>
  <si>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</si>
  <si>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</si>
  <si>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</si>
  <si>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</si>
  <si>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</si>
  <si>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</si>
  <si>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</si>
  <si>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</si>
  <si>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</si>
  <si>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</si>
  <si>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</si>
  <si>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</si>
  <si>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</si>
  <si>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</si>
  <si>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</si>
  <si>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</si>
  <si>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</si>
  <si>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</si>
  <si>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</si>
  <si>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</si>
  <si>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</si>
  <si>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</si>
  <si>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</si>
  <si>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</si>
  <si>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</si>
  <si>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</si>
  <si>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</si>
  <si>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</si>
  <si>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</si>
  <si>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</si>
  <si>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</si>
  <si>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</si>
  <si>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</si>
  <si>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</si>
  <si>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</si>
  <si>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</si>
  <si>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</si>
  <si>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</si>
  <si>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</si>
  <si>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</si>
  <si>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</si>
  <si>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</si>
  <si>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</si>
  <si>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</si>
  <si>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</si>
  <si>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</si>
  <si>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</si>
  <si>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</si>
  <si>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</si>
  <si>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</si>
  <si>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</si>
  <si>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</si>
  <si>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</si>
  <si>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</si>
  <si>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</si>
  <si>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</si>
  <si>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</si>
  <si>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</si>
  <si>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</si>
  <si>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</si>
  <si>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</si>
  <si>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</si>
  <si>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</si>
  <si>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</si>
  <si>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</si>
  <si>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</si>
  <si>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</si>
  <si>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</si>
  <si>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</si>
  <si>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</si>
  <si>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</si>
  <si>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</si>
  <si>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</si>
  <si>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</si>
  <si>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</si>
  <si>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</si>
  <si>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</si>
  <si>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</si>
  <si>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</si>
  <si>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</si>
  <si>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</si>
  <si>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</si>
  <si>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</si>
  <si>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</si>
  <si>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</si>
  <si>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</si>
  <si>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</si>
  <si>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</si>
  <si>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</si>
  <si>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</si>
  <si>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</si>
  <si>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</si>
  <si>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</si>
  <si>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</si>
  <si>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</si>
  <si>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</si>
  <si>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</si>
  <si>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</si>
  <si>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</si>
  <si>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</si>
  <si>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</si>
  <si>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</si>
  <si>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</si>
  <si>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</si>
  <si>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</si>
  <si>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</si>
  <si>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</si>
  <si>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</si>
  <si>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</si>
  <si>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</si>
  <si>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</si>
  <si>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</si>
  <si>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</si>
  <si>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</si>
  <si>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</si>
  <si>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</si>
  <si>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</si>
  <si>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</si>
  <si>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</si>
  <si>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</si>
  <si>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</si>
  <si>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</si>
  <si>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</si>
  <si>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</si>
  <si>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</si>
  <si>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</si>
  <si>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</si>
  <si>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</si>
  <si>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</si>
  <si>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</si>
  <si>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</si>
  <si>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</si>
  <si>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</si>
  <si>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</si>
  <si>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</si>
  <si>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</si>
  <si>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</si>
  <si>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</si>
  <si>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</si>
  <si>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</si>
  <si>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</si>
  <si>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</si>
  <si>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</si>
  <si>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</si>
  <si>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</si>
  <si>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</si>
  <si>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</si>
  <si>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</si>
  <si>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</si>
  <si>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</si>
  <si>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</si>
  <si>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</si>
  <si>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</si>
  <si>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</si>
  <si>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</si>
  <si>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</si>
  <si>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</si>
  <si>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</si>
  <si>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</si>
  <si>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</si>
  <si>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</si>
  <si>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</si>
  <si>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</si>
  <si>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</si>
  <si>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</si>
  <si>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</si>
  <si>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</si>
  <si>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</si>
  <si>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</si>
  <si>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</si>
  <si>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</si>
  <si>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</si>
  <si>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</si>
  <si>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</si>
  <si>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</si>
  <si>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</si>
  <si>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</si>
  <si>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</si>
  <si>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</si>
  <si>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</si>
  <si>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</si>
  <si>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</si>
  <si>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</si>
  <si>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</si>
  <si>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</si>
  <si>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</si>
  <si>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</si>
  <si>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</si>
  <si>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</si>
  <si>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</si>
  <si>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</si>
  <si>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</si>
  <si>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</si>
  <si>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</si>
  <si>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</si>
  <si>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</si>
  <si>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</si>
  <si>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</si>
  <si>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</si>
  <si>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</si>
  <si>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</si>
  <si>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</si>
  <si>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</si>
  <si>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</si>
  <si>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</si>
  <si>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</si>
  <si>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</si>
  <si>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</si>
  <si>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</si>
  <si>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</si>
  <si>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</si>
  <si>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</si>
  <si>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</si>
  <si>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</si>
  <si>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</si>
  <si>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</si>
  <si>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</si>
  <si>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</si>
  <si>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</si>
  <si>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</si>
  <si>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</si>
  <si>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</si>
  <si>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</si>
  <si>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</si>
  <si>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</si>
  <si>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</si>
  <si>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</si>
  <si>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</si>
  <si>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</si>
  <si>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</si>
  <si>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</si>
  <si>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</si>
  <si>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</si>
  <si>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</si>
  <si>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</si>
  <si>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</si>
  <si>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</si>
  <si>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</si>
  <si>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</si>
  <si>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</si>
  <si>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</si>
  <si>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</si>
  <si>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</si>
  <si>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</si>
  <si>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</si>
  <si>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</si>
  <si>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</si>
  <si>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</si>
  <si>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</si>
  <si>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</si>
  <si>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</si>
  <si>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</si>
  <si>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</si>
  <si>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</si>
  <si>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</si>
  <si>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</si>
  <si>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</si>
  <si>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</si>
  <si>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</si>
  <si>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</si>
  <si>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</si>
  <si>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</si>
  <si>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</si>
  <si>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</si>
  <si>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</si>
  <si>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</si>
  <si>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</si>
  <si>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</si>
  <si>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</si>
  <si>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</si>
  <si>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</si>
  <si>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</si>
  <si>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</si>
  <si>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</si>
  <si>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</si>
  <si>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</si>
  <si>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</si>
  <si>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</si>
  <si>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</si>
  <si>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</si>
  <si>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</si>
  <si>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</si>
  <si>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</si>
  <si>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</si>
  <si>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</si>
  <si>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</si>
  <si>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</si>
  <si>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</si>
  <si>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</si>
  <si>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</si>
  <si>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</si>
  <si>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</si>
  <si>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</si>
  <si>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</si>
  <si>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</si>
  <si>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</si>
  <si>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</si>
  <si>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</si>
  <si>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</si>
  <si>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</si>
  <si>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</si>
  <si>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</si>
  <si>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</si>
  <si>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</si>
  <si>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</si>
  <si>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</si>
  <si>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</si>
  <si>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</si>
  <si>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</si>
  <si>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</si>
  <si>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</si>
  <si>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</si>
  <si>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</si>
  <si>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</si>
  <si>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</si>
  <si>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</si>
  <si>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</si>
  <si>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</si>
  <si>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</si>
  <si>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</si>
  <si>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</si>
  <si>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</si>
  <si>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</si>
  <si>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</si>
  <si>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</si>
  <si>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</si>
  <si>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</si>
  <si>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</si>
  <si>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</si>
  <si>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</si>
  <si>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</si>
  <si>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</si>
  <si>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</si>
  <si>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</si>
  <si>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</si>
  <si>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</si>
  <si>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</si>
  <si>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</si>
  <si>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</si>
  <si>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</si>
  <si>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</si>
  <si>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</si>
  <si>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</si>
  <si>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</si>
  <si>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</si>
  <si>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</si>
  <si>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</si>
  <si>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</si>
  <si>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</si>
  <si>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</si>
  <si>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</si>
  <si>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</si>
  <si>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</si>
  <si>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</si>
  <si>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</si>
  <si>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</si>
  <si>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</si>
  <si>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</si>
  <si>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</si>
  <si>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</si>
  <si>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</si>
  <si>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</si>
  <si>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</si>
  <si>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</si>
  <si>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</si>
  <si>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</si>
  <si>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</si>
  <si>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</si>
  <si>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</si>
  <si>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</si>
  <si>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</si>
  <si>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</si>
  <si>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</si>
  <si>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</si>
  <si>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</si>
  <si>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</si>
  <si>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</si>
  <si>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</si>
  <si>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</si>
  <si>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</si>
  <si>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</si>
  <si>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</si>
  <si>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</si>
  <si>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</si>
  <si>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</si>
  <si>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</si>
  <si>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</si>
  <si>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</si>
  <si>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</si>
  <si>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</si>
  <si>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</si>
  <si>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</si>
  <si>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</si>
  <si>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</si>
  <si>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</si>
  <si>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</si>
  <si>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</si>
  <si>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</si>
  <si>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</si>
  <si>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</si>
  <si>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</si>
  <si>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</si>
  <si>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</si>
  <si>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</si>
  <si>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</si>
  <si>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</si>
  <si>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</si>
  <si>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</si>
  <si>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</si>
  <si>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</si>
  <si>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</si>
  <si>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</si>
  <si>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</si>
  <si>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</si>
  <si>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</si>
  <si>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</si>
  <si>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</si>
  <si>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</si>
  <si>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</si>
  <si>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</si>
  <si>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</si>
  <si>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</si>
  <si>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</si>
  <si>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</si>
  <si>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</si>
  <si>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</si>
  <si>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</si>
  <si>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</si>
  <si>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</si>
  <si>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</si>
  <si>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</si>
  <si>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</si>
  <si>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</si>
  <si>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</si>
  <si>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</si>
  <si>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</si>
  <si>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</si>
  <si>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</si>
  <si>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</si>
  <si>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</si>
  <si>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</si>
  <si>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</si>
  <si>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</si>
  <si>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</si>
  <si>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</si>
  <si>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</si>
  <si>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</si>
  <si>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</si>
  <si>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</si>
  <si>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</si>
  <si>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</si>
  <si>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</si>
  <si>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</si>
  <si>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</si>
  <si>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</si>
  <si>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</si>
  <si>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</si>
  <si>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</si>
  <si>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</si>
  <si>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</si>
  <si>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</si>
  <si>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</si>
  <si>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</si>
  <si>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</si>
  <si>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</si>
  <si>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</si>
  <si>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</si>
  <si>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</si>
  <si>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</si>
  <si>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</si>
  <si>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</si>
  <si>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</si>
  <si>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</si>
  <si>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</si>
  <si>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</si>
  <si>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</si>
  <si>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</si>
  <si>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</si>
  <si>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</si>
  <si>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</si>
  <si>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</si>
  <si>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</si>
  <si>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</si>
  <si>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</si>
  <si>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</si>
  <si>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</si>
  <si>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</si>
  <si>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</si>
  <si>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</si>
  <si>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</si>
  <si>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</si>
  <si>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</si>
  <si>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</si>
  <si>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</si>
  <si>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</si>
  <si>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</si>
  <si>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</si>
  <si>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</si>
  <si>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</si>
  <si>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</si>
  <si>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</si>
  <si>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</si>
  <si>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</si>
  <si>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</si>
  <si>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</si>
  <si>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</si>
  <si>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</si>
  <si>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</si>
  <si>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</si>
  <si>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</si>
  <si>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</si>
  <si>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</si>
  <si>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</si>
  <si>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</si>
  <si>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</si>
  <si>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</si>
  <si>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</si>
  <si>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</si>
  <si>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</si>
  <si>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</si>
  <si>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</si>
  <si>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</si>
  <si>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</si>
  <si>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</si>
  <si>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</si>
  <si>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</si>
  <si>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</si>
  <si>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</si>
  <si>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</si>
  <si>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</si>
  <si>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</si>
  <si>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</si>
  <si>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</si>
  <si>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</si>
  <si>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</si>
  <si>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</si>
  <si>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</si>
  <si>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</si>
  <si>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</si>
  <si>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</si>
  <si>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</si>
  <si>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</si>
  <si>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</si>
  <si>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</si>
  <si>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</si>
  <si>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</si>
  <si>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</si>
  <si>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</si>
  <si>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</si>
  <si>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</si>
  <si>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</si>
  <si>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</si>
  <si>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</si>
  <si>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</si>
  <si>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</si>
  <si>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</si>
  <si>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</si>
  <si>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</si>
  <si>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</si>
  <si>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</si>
  <si>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</si>
  <si>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</si>
  <si>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</si>
  <si>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</si>
  <si>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</si>
  <si>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</si>
  <si>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</si>
  <si>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</si>
  <si>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</si>
  <si>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</si>
  <si>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</si>
  <si>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</si>
  <si>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</si>
  <si>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</si>
  <si>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</si>
  <si>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</si>
  <si>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</si>
  <si>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</si>
  <si>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</si>
  <si>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</si>
  <si>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</si>
  <si>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</si>
  <si>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</si>
  <si>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</si>
  <si>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</si>
  <si>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</si>
  <si>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</si>
  <si>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</si>
  <si>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</si>
  <si>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</si>
  <si>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</si>
  <si>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</si>
  <si>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</si>
  <si>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</si>
  <si>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</si>
  <si>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</si>
  <si>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</si>
  <si>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</si>
  <si>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</si>
  <si>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</si>
  <si>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</si>
  <si>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</si>
  <si>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</si>
  <si>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</si>
  <si>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</si>
  <si>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</si>
  <si>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</si>
  <si>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</si>
  <si>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</si>
  <si>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</si>
  <si>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</si>
  <si>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</si>
  <si>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</si>
  <si>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</si>
  <si>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</si>
  <si>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</si>
  <si>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</si>
  <si>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</si>
  <si>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</si>
  <si>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</si>
  <si>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</si>
  <si>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</si>
  <si>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</si>
  <si>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</si>
  <si>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</si>
  <si>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</si>
  <si>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</si>
  <si>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</si>
  <si>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</si>
  <si>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</si>
  <si>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</si>
  <si>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</si>
  <si>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</si>
  <si>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</si>
  <si>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</si>
  <si>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</si>
  <si>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</si>
  <si>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</si>
  <si>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</si>
  <si>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</si>
  <si>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</si>
  <si>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</si>
  <si>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</si>
  <si>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</si>
  <si>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</si>
  <si>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</si>
  <si>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</si>
  <si>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</si>
  <si>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</si>
  <si>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</si>
  <si>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</si>
  <si>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</si>
  <si>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</si>
  <si>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</si>
  <si>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</si>
  <si>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</si>
  <si>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</si>
  <si>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</si>
  <si>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</si>
  <si>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</si>
  <si>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</si>
  <si>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</si>
  <si>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</si>
  <si>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</si>
  <si>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</si>
  <si>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</si>
  <si>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</si>
  <si>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</si>
  <si>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</si>
  <si>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</si>
  <si>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</si>
  <si>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</si>
  <si>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</si>
  <si>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</si>
  <si>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</si>
  <si>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</si>
  <si>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</si>
  <si>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</si>
  <si>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</si>
  <si>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</si>
  <si>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</si>
  <si>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</si>
  <si>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</si>
  <si>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</si>
  <si>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</si>
  <si>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</si>
  <si>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</si>
  <si>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</si>
  <si>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</si>
  <si>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</si>
  <si>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</si>
  <si>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</si>
  <si>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</si>
  <si>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</si>
  <si>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</si>
  <si>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</si>
  <si>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</si>
  <si>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</si>
  <si>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</si>
  <si>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</si>
  <si>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</si>
  <si>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</si>
  <si>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</si>
  <si>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</si>
  <si>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</si>
  <si>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</si>
  <si>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</si>
  <si>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</si>
  <si>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</si>
  <si>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</si>
  <si>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</si>
  <si>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</si>
  <si>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</si>
  <si>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</si>
  <si>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</si>
  <si>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</si>
  <si>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</si>
  <si>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</si>
  <si>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</si>
  <si>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</si>
  <si>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</si>
  <si>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</si>
  <si>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</si>
  <si>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</si>
  <si>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</si>
  <si>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</si>
  <si>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</si>
  <si>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</si>
  <si>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</si>
  <si>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</si>
  <si>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</si>
  <si>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</si>
  <si>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</si>
  <si>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</si>
  <si>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</si>
  <si>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</si>
  <si>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</si>
  <si>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</si>
  <si>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</si>
  <si>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</si>
  <si>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</si>
  <si>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</si>
  <si>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</si>
  <si>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</si>
  <si>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</si>
  <si>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</si>
  <si>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</si>
  <si>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</si>
  <si>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</si>
  <si>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</si>
  <si>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</si>
  <si>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</si>
  <si>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</si>
  <si>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</si>
  <si>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</si>
  <si>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</si>
  <si>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</si>
  <si>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</si>
  <si>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</si>
  <si>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</si>
  <si>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</si>
  <si>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</si>
  <si>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</si>
  <si>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</si>
  <si>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</si>
  <si>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</si>
  <si>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</si>
  <si>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</si>
  <si>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</si>
  <si>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</si>
  <si>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</si>
  <si>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</si>
  <si>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</si>
  <si>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</si>
  <si>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</si>
  <si>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</si>
  <si>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</si>
  <si>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</si>
  <si>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</si>
  <si>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</si>
  <si>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</si>
  <si>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</si>
  <si>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</si>
  <si>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</si>
  <si>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</si>
  <si>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</si>
  <si>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</si>
  <si>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</si>
  <si>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</si>
  <si>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</si>
  <si>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</si>
  <si>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</si>
  <si>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</si>
  <si>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</si>
  <si>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</si>
  <si>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</si>
  <si>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</si>
  <si>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</si>
  <si>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</si>
  <si>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</si>
  <si>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</si>
  <si>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</si>
  <si>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</si>
  <si>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</si>
  <si>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</si>
  <si>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</si>
  <si>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</si>
  <si>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</si>
  <si>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</si>
  <si>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</si>
  <si>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</si>
  <si>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</si>
  <si>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</si>
  <si>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</si>
  <si>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</si>
  <si>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</si>
  <si>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</si>
  <si>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</si>
  <si>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</si>
  <si>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</si>
  <si>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</si>
  <si>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</si>
  <si>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</si>
  <si>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</si>
  <si>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</si>
  <si>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</si>
  <si>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</si>
  <si>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</si>
  <si>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</si>
  <si>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</si>
  <si>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</si>
  <si>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</si>
  <si>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</si>
  <si>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</si>
  <si>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</si>
  <si>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</si>
  <si>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</si>
  <si>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</si>
  <si>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</si>
  <si>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</si>
  <si>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</si>
  <si>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</si>
  <si>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</si>
  <si>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</si>
  <si>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</si>
  <si>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</si>
  <si>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</si>
  <si>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</si>
  <si>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</si>
  <si>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</si>
  <si>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</si>
  <si>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</si>
  <si>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</si>
  <si>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</si>
  <si>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</si>
  <si>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</si>
  <si>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</si>
  <si>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</si>
  <si>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</si>
  <si>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</si>
  <si>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</si>
  <si>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</si>
  <si>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</si>
  <si>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</si>
  <si>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</si>
  <si>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</si>
  <si>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</si>
  <si>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</si>
  <si>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</si>
  <si>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</si>
  <si>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</si>
  <si>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</si>
  <si>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</si>
  <si>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</si>
  <si>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</si>
  <si>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</si>
  <si>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</si>
  <si>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</si>
  <si>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</si>
  <si>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</si>
  <si>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</si>
  <si>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</si>
  <si>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</si>
  <si>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</si>
  <si>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</si>
  <si>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</si>
  <si>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</si>
  <si>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</si>
  <si>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</si>
  <si>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</si>
  <si>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</si>
  <si>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</si>
  <si>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</si>
  <si>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</si>
  <si>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</si>
  <si>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</si>
  <si>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</si>
  <si>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</si>
  <si>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</si>
  <si>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</si>
  <si>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</si>
  <si>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</si>
  <si>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</si>
  <si>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</si>
  <si>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</si>
  <si>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</si>
  <si>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</si>
  <si>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</si>
  <si>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</si>
  <si>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</si>
  <si>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</si>
  <si>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</si>
  <si>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</si>
  <si>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</si>
  <si>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</si>
  <si>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</si>
  <si>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</si>
  <si>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</si>
  <si>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</si>
  <si>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</si>
  <si>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</si>
  <si>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</si>
  <si>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</si>
  <si>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</si>
  <si>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</si>
  <si>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</si>
  <si>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</si>
  <si>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</si>
  <si>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</si>
  <si>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</si>
  <si>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</si>
  <si>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</si>
  <si>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</si>
  <si>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</si>
  <si>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</si>
  <si>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</si>
  <si>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</si>
  <si>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</si>
  <si>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</si>
  <si>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</si>
  <si>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</si>
  <si>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</si>
  <si>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</si>
  <si>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</si>
  <si>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</si>
  <si>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</si>
  <si>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</si>
  <si>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</si>
  <si>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</si>
  <si>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</si>
  <si>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</si>
  <si>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</si>
  <si>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</si>
  <si>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</si>
  <si>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</si>
  <si>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</si>
  <si>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</si>
  <si>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</si>
  <si>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</si>
  <si>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</si>
  <si>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</si>
  <si>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</si>
  <si>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</si>
  <si>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</si>
  <si>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</si>
  <si>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</si>
  <si>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</si>
  <si>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</si>
  <si>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</si>
  <si>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</si>
  <si>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</si>
  <si>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</si>
  <si>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</si>
  <si>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</si>
  <si>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</si>
  <si>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</si>
  <si>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</si>
  <si>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</si>
  <si>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</si>
  <si>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</si>
  <si>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</si>
  <si>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</si>
  <si>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</si>
  <si>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</si>
  <si>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</si>
  <si>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</si>
  <si>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</si>
  <si>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</si>
  <si>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</si>
  <si>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</si>
  <si>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</si>
  <si>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</si>
  <si>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</si>
  <si>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</si>
  <si>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</si>
  <si>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</si>
  <si>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</si>
  <si>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</si>
  <si>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</si>
  <si>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</si>
  <si>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</si>
  <si>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</si>
  <si>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</si>
  <si>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</si>
  <si>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</si>
  <si>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</si>
  <si>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</si>
  <si>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</si>
  <si>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</si>
  <si>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</si>
  <si>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</si>
  <si>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</si>
  <si>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</si>
  <si>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</si>
  <si>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</si>
  <si>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</si>
  <si>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</si>
  <si>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</si>
  <si>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</si>
  <si>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</si>
  <si>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</si>
  <si>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</si>
  <si>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</si>
  <si>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</si>
  <si>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</si>
  <si>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</si>
  <si>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</si>
  <si>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</si>
  <si>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</si>
  <si>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</si>
  <si>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</si>
  <si>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</si>
  <si>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</si>
  <si>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</si>
  <si>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</si>
  <si>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</si>
  <si>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</si>
  <si>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</si>
  <si>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</si>
  <si>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</si>
  <si>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</si>
  <si>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</si>
  <si>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</si>
  <si>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</si>
  <si>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</si>
  <si>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</si>
  <si>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</si>
  <si>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</si>
  <si>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</si>
  <si>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</si>
  <si>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</si>
  <si>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</si>
  <si>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</si>
  <si>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</si>
  <si>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</si>
  <si>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</si>
  <si>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</si>
  <si>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</si>
  <si>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</si>
  <si>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</si>
  <si>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</si>
  <si>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</si>
  <si>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</si>
  <si>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</si>
  <si>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</si>
  <si>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</si>
  <si>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</si>
  <si>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</si>
  <si>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</si>
  <si>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</si>
  <si>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</si>
  <si>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</si>
  <si>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</si>
  <si>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</si>
  <si>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</si>
  <si>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</si>
  <si>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</si>
  <si>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</si>
  <si>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</si>
  <si>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</si>
  <si>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</si>
  <si>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</si>
  <si>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</si>
  <si>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</si>
  <si>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</si>
  <si>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</si>
  <si>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</si>
  <si>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</si>
  <si>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</si>
  <si>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</si>
  <si>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</si>
  <si>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</si>
  <si>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</si>
  <si>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</si>
  <si>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</si>
  <si>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</si>
  <si>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</si>
  <si>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</si>
  <si>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</si>
  <si>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</si>
  <si>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</si>
  <si>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</si>
  <si>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</si>
  <si>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</si>
  <si>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</si>
  <si>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</si>
  <si>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</si>
  <si>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</si>
  <si>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</si>
  <si>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</si>
  <si>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</si>
  <si>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</si>
  <si>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</si>
  <si>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</si>
  <si>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</si>
  <si>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</si>
  <si>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</si>
  <si>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</si>
  <si>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</si>
  <si>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</si>
  <si>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</si>
  <si>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</si>
  <si>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</si>
  <si>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</si>
  <si>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</si>
  <si>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</si>
  <si>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</si>
  <si>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</si>
  <si>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</si>
  <si>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</si>
  <si>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</si>
  <si>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</si>
  <si>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</si>
  <si>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</si>
  <si>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</si>
  <si>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</si>
  <si>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</si>
  <si>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</si>
  <si>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</si>
  <si>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</si>
  <si>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</si>
  <si>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</si>
  <si>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</si>
  <si>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</si>
  <si>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</si>
  <si>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</si>
  <si>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</si>
  <si>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</si>
  <si>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</si>
  <si>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</si>
  <si>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</si>
  <si>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</si>
  <si>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</si>
  <si>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</si>
  <si>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</si>
  <si>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</si>
  <si>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</si>
  <si>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</si>
  <si>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</si>
  <si>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</si>
  <si>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</si>
  <si>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</si>
  <si>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</si>
  <si>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</si>
  <si>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</si>
  <si>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</si>
  <si>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</si>
  <si>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</si>
  <si>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</si>
  <si>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</si>
  <si>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</si>
  <si>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</si>
  <si>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</si>
  <si>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</si>
  <si>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</si>
  <si>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</si>
  <si>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</si>
  <si>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</si>
  <si>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</si>
  <si>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</si>
  <si>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</si>
  <si>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</si>
  <si>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</si>
  <si>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</si>
  <si>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</si>
  <si>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</si>
  <si>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</si>
  <si>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</si>
  <si>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</si>
  <si>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</si>
  <si>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</si>
  <si>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</si>
  <si>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</si>
  <si>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</si>
  <si>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</si>
  <si>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</si>
  <si>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</si>
  <si>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</si>
  <si>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</si>
  <si>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</si>
  <si>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</si>
  <si>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</si>
  <si>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</si>
  <si>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</si>
  <si>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</si>
  <si>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</si>
  <si>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</si>
  <si>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</si>
  <si>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</si>
  <si>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</si>
  <si>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</si>
  <si>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</si>
  <si>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</si>
  <si>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</si>
  <si>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</si>
  <si>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</si>
  <si>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</si>
  <si>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</si>
  <si>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</si>
  <si>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</si>
  <si>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</si>
  <si>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</si>
  <si>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</si>
  <si>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</si>
  <si>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</si>
  <si>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</si>
  <si>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</si>
  <si>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</si>
  <si>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</si>
  <si>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</si>
  <si>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</si>
  <si>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</si>
  <si>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</si>
  <si>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</si>
  <si>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</si>
  <si>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</si>
  <si>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</si>
  <si>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</si>
  <si>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</si>
  <si>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</si>
  <si>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</si>
  <si>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</si>
  <si>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</si>
  <si>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</si>
  <si>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</si>
  <si>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</si>
  <si>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</si>
  <si>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</si>
  <si>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</si>
  <si>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</si>
  <si>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</si>
  <si>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</si>
  <si>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</si>
  <si>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</si>
  <si>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</si>
  <si>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</si>
  <si>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</si>
  <si>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</si>
  <si>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</si>
  <si>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</si>
  <si>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</si>
  <si>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</si>
  <si>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</si>
  <si>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</si>
  <si>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</si>
  <si>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</si>
  <si>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</si>
  <si>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</si>
  <si>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</si>
  <si>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</si>
  <si>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</si>
  <si>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</si>
  <si>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</si>
  <si>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</si>
  <si>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</si>
  <si>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</si>
  <si>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</si>
  <si>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</si>
  <si>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</si>
  <si>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</si>
  <si>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</si>
  <si>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</si>
  <si>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</si>
  <si>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</si>
  <si>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</si>
  <si>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</si>
  <si>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</si>
  <si>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</si>
  <si>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</si>
  <si>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</si>
  <si>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</si>
  <si>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</si>
  <si>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</si>
  <si>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</si>
  <si>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</si>
  <si>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</si>
  <si>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</si>
  <si>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</si>
  <si>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</si>
  <si>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</si>
  <si>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</si>
  <si>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</si>
  <si>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</si>
  <si>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</si>
  <si>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</si>
  <si>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</si>
  <si>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</si>
  <si>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</si>
  <si>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</si>
  <si>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</si>
  <si>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</si>
  <si>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</si>
  <si>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</si>
  <si>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</si>
  <si>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</si>
  <si>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</si>
  <si>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</si>
  <si>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</si>
  <si>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</si>
  <si>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</si>
  <si>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</si>
  <si>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</si>
  <si>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</si>
  <si>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</si>
  <si>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</si>
  <si>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</si>
  <si>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</si>
  <si>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</si>
  <si>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</si>
  <si>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</si>
  <si>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</si>
  <si>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</si>
  <si>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</si>
  <si>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</si>
  <si>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</si>
  <si>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</si>
  <si>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</si>
  <si>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</si>
  <si>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</si>
  <si>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</si>
  <si>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</si>
  <si>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</si>
  <si>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</si>
  <si>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</si>
  <si>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</si>
  <si>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</si>
  <si>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</si>
  <si>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</si>
  <si>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</si>
  <si>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</si>
  <si>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</si>
  <si>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</si>
  <si>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</si>
  <si>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</si>
  <si>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</si>
  <si>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</si>
  <si>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</si>
  <si>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</si>
  <si>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</si>
  <si>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</si>
  <si>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</si>
  <si>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</si>
  <si>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</si>
  <si>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</si>
  <si>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</si>
  <si>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</si>
  <si>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</si>
  <si>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</si>
  <si>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</si>
  <si>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</si>
  <si>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</si>
  <si>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</si>
  <si>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</si>
  <si>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</si>
  <si>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</si>
  <si>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</si>
  <si>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</si>
  <si>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</si>
  <si>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</si>
  <si>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</si>
  <si>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</si>
  <si>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</si>
  <si>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</si>
  <si>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</si>
  <si>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</si>
  <si>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</si>
  <si>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</si>
  <si>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</si>
  <si>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</si>
  <si>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</si>
  <si>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</si>
  <si>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</si>
  <si>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</si>
  <si>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</si>
  <si>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</si>
  <si>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</si>
  <si>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</si>
  <si>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</si>
  <si>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</si>
  <si>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</si>
  <si>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</si>
  <si>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</si>
  <si>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</si>
  <si>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</si>
  <si>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</si>
  <si>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</si>
  <si>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</si>
  <si>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</si>
  <si>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</si>
  <si>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</si>
  <si>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</si>
  <si>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</si>
  <si>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</si>
  <si>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</si>
  <si>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</si>
  <si>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</si>
  <si>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</si>
  <si>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</si>
  <si>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</si>
  <si>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</si>
  <si>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</si>
  <si>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</si>
  <si>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</si>
  <si>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</si>
  <si>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</si>
  <si>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</si>
  <si>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</si>
  <si>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</si>
  <si>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</si>
  <si>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</si>
  <si>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</si>
  <si>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</si>
  <si>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</si>
  <si>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</si>
  <si>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</si>
  <si>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</si>
  <si>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</si>
  <si>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</si>
  <si>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</si>
  <si>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</si>
  <si>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</si>
  <si>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</si>
  <si>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</si>
  <si>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</si>
  <si>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</si>
  <si>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</si>
  <si>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</si>
  <si>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</si>
  <si>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</si>
  <si>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</si>
  <si>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</si>
  <si>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</si>
  <si>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</si>
  <si>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</si>
  <si>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</si>
  <si>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</si>
  <si>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</si>
  <si>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</si>
  <si>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</si>
  <si>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</si>
  <si>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</si>
  <si>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</si>
  <si>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</si>
  <si>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</si>
  <si>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</si>
  <si>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</si>
  <si>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</si>
  <si>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</si>
  <si>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</si>
  <si>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</si>
  <si>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</si>
  <si>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</si>
  <si>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</si>
  <si>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</si>
  <si>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</si>
  <si>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</si>
  <si>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</si>
  <si>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</si>
  <si>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</si>
  <si>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</si>
  <si>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</si>
  <si>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</si>
  <si>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</si>
  <si>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</si>
  <si>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</si>
  <si>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</si>
  <si>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</si>
  <si>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</si>
  <si>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</si>
  <si>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</si>
  <si>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</si>
  <si>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</si>
  <si>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</si>
  <si>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</si>
  <si>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</si>
  <si>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</si>
  <si>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</si>
  <si>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</si>
  <si>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</si>
  <si>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</si>
  <si>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</si>
  <si>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</si>
  <si>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</si>
  <si>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</si>
  <si>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</si>
  <si>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</si>
  <si>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</si>
  <si>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</si>
  <si>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</si>
  <si>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</si>
  <si>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</si>
  <si>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</si>
  <si>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</si>
  <si>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</si>
  <si>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</si>
  <si>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</si>
  <si>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</si>
  <si>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</si>
  <si>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</si>
  <si>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</si>
  <si>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</si>
  <si>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</si>
  <si>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</si>
  <si>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</si>
  <si>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</si>
  <si>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</si>
  <si>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</si>
  <si>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</si>
  <si>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</si>
  <si>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</si>
  <si>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</si>
  <si>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</si>
  <si>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</si>
  <si>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</si>
  <si>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</si>
  <si>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</si>
  <si>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</si>
  <si>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</si>
  <si>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</si>
  <si>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</si>
  <si>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</si>
  <si>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</si>
  <si>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</si>
  <si>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</si>
  <si>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</si>
  <si>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</si>
  <si>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</si>
  <si>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</si>
  <si>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</si>
  <si>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</si>
  <si>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</si>
  <si>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</si>
  <si>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</si>
  <si>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</si>
  <si>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</si>
  <si>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</si>
  <si>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</si>
  <si>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</si>
  <si>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</si>
  <si>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</si>
  <si>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</si>
  <si>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</si>
  <si>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</si>
  <si>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</si>
  <si>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</si>
  <si>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</si>
  <si>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</si>
  <si>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</si>
  <si>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</si>
  <si>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</si>
  <si>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</si>
  <si>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</si>
  <si>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</si>
  <si>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</si>
  <si>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</si>
  <si>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</si>
  <si>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</si>
  <si>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</si>
  <si>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</si>
  <si>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</si>
  <si>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</si>
  <si>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</si>
  <si>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</si>
  <si>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</si>
  <si>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</si>
  <si>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</si>
  <si>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</si>
  <si>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</si>
  <si>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</si>
  <si>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</si>
  <si>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</si>
  <si>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</si>
  <si>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</si>
  <si>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</si>
  <si>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</si>
  <si>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</si>
  <si>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</si>
  <si>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</si>
  <si>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</si>
  <si>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</si>
  <si>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</si>
  <si>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</si>
  <si>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</si>
  <si>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</si>
  <si>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</si>
  <si>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</si>
  <si>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</si>
  <si>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</si>
  <si>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</si>
  <si>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</si>
  <si>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</si>
  <si>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</si>
  <si>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</si>
  <si>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</si>
  <si>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</si>
  <si>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</si>
  <si>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</si>
  <si>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</si>
  <si>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</si>
  <si>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</si>
  <si>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</si>
  <si>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</si>
  <si>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</si>
  <si>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</si>
  <si>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</si>
  <si>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</si>
  <si>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</si>
  <si>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</si>
  <si>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</si>
  <si>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</si>
  <si>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</si>
  <si>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</si>
  <si>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</si>
  <si>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</si>
  <si>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</si>
  <si>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</si>
  <si>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</si>
  <si>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</si>
  <si>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</si>
  <si>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</si>
  <si>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</si>
  <si>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</si>
  <si>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</si>
  <si>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</si>
  <si>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</si>
  <si>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</si>
  <si>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</si>
  <si>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</si>
  <si>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</si>
  <si>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</si>
  <si>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</si>
  <si>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</si>
  <si>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</si>
  <si>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</si>
  <si>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</si>
  <si>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</si>
  <si>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</si>
  <si>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</si>
  <si>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</si>
  <si>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</si>
  <si>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</si>
  <si>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</si>
  <si>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</si>
  <si>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</si>
  <si>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</si>
  <si>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</si>
  <si>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</si>
  <si>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</si>
  <si>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</si>
  <si>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</si>
  <si>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</si>
  <si>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</si>
  <si>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</si>
  <si>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</si>
  <si>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</si>
  <si>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</si>
  <si>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</si>
  <si>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</si>
  <si>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</si>
  <si>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</si>
  <si>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</si>
  <si>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</si>
  <si>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</si>
  <si>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</si>
  <si>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</si>
  <si>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</si>
  <si>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</si>
  <si>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</si>
  <si>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</si>
  <si>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</si>
  <si>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</si>
  <si>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</si>
  <si>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</si>
  <si>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</si>
  <si>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</si>
  <si>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</si>
  <si>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</si>
  <si>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</si>
  <si>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</si>
  <si>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</si>
  <si>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</si>
  <si>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</si>
  <si>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</si>
  <si>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</si>
  <si>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</si>
  <si>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</si>
  <si>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</si>
  <si>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</si>
  <si>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</si>
  <si>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</si>
  <si>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</si>
  <si>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</si>
  <si>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</si>
  <si>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</si>
  <si>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</si>
  <si>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</si>
  <si>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</si>
  <si>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</si>
  <si>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</si>
  <si>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</si>
  <si>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</si>
  <si>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</si>
  <si>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</si>
  <si>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</si>
  <si>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</si>
  <si>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</si>
  <si>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</si>
  <si>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</si>
  <si>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</si>
  <si>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</si>
  <si>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</si>
  <si>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</si>
  <si>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</si>
  <si>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</si>
  <si>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</si>
  <si>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</si>
  <si>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</si>
  <si>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</si>
  <si>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</si>
  <si>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</si>
  <si>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</si>
  <si>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</si>
  <si>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</si>
  <si>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</si>
  <si>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</si>
  <si>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</si>
  <si>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</si>
  <si>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</si>
  <si>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</si>
  <si>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</si>
  <si>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</si>
  <si>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</si>
  <si>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</si>
  <si>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</si>
  <si>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</si>
  <si>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</si>
  <si>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</si>
  <si>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</si>
  <si>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</si>
  <si>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</si>
  <si>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</si>
  <si>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</si>
  <si>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</si>
  <si>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</si>
  <si>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</si>
  <si>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</si>
  <si>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</si>
  <si>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</si>
  <si>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</si>
  <si>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</si>
  <si>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</si>
  <si>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</si>
  <si>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</si>
  <si>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</si>
  <si>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</si>
  <si>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</si>
  <si>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</si>
  <si>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</si>
  <si>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</si>
  <si>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</si>
  <si>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</si>
  <si>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</si>
  <si>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</si>
  <si>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</si>
  <si>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</si>
  <si>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</si>
  <si>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</si>
  <si>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</si>
  <si>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</si>
  <si>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</si>
  <si>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</si>
  <si>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</si>
  <si>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</si>
  <si>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</si>
  <si>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</si>
  <si>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</si>
  <si>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</si>
  <si>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</si>
  <si>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</si>
  <si>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</si>
  <si>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</si>
  <si>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</si>
  <si>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</si>
  <si>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</si>
  <si>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</si>
  <si>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</si>
  <si>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</si>
  <si>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</si>
  <si>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</si>
  <si>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</si>
  <si>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</si>
  <si>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</si>
  <si>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</si>
  <si>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</si>
  <si>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</si>
  <si>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</si>
  <si>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</si>
  <si>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</si>
  <si>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</si>
  <si>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</si>
  <si>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</si>
  <si>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</si>
  <si>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</si>
  <si>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</si>
  <si>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</si>
  <si>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</si>
  <si>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</si>
  <si>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</si>
  <si>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</si>
  <si>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</si>
  <si>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</si>
  <si>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</si>
  <si>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</si>
  <si>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</si>
  <si>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</si>
  <si>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</si>
  <si>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</si>
  <si>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</si>
  <si>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</si>
  <si>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</si>
  <si>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</si>
  <si>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</si>
  <si>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</si>
  <si>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</si>
  <si>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</si>
  <si>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</si>
  <si>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</si>
  <si>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</si>
  <si>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</si>
  <si>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</si>
  <si>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</si>
  <si>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</si>
  <si>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</si>
  <si>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</si>
  <si>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</si>
  <si>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</si>
  <si>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</si>
  <si>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</si>
  <si>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</si>
  <si>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</si>
  <si>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</si>
  <si>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</si>
  <si>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</si>
  <si>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</si>
  <si>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</si>
  <si>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</si>
  <si>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</si>
  <si>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</si>
  <si>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</si>
  <si>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</si>
  <si>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</si>
  <si>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</si>
  <si>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</si>
  <si>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</si>
  <si>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</si>
  <si>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</si>
  <si>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</si>
  <si>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</si>
  <si>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</si>
  <si>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</si>
  <si>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</si>
  <si>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</si>
  <si>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</si>
  <si>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</si>
  <si>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</si>
  <si>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</si>
  <si>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</si>
  <si>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</si>
  <si>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</si>
  <si>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</si>
  <si>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</si>
  <si>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</si>
  <si>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</si>
  <si>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</si>
  <si>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</si>
  <si>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</si>
  <si>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</si>
  <si>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</si>
  <si>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</si>
  <si>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</si>
  <si>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</si>
  <si>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</si>
  <si>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</si>
  <si>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</si>
  <si>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</si>
  <si>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</si>
  <si>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</si>
  <si>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</si>
  <si>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</si>
  <si>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</si>
  <si>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</si>
  <si>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</si>
  <si>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</si>
  <si>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</si>
  <si>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</si>
  <si>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</si>
  <si>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</si>
  <si>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</si>
  <si>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</si>
  <si>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</si>
  <si>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</si>
  <si>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</si>
  <si>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</si>
  <si>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</si>
  <si>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</si>
  <si>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</si>
  <si>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</si>
  <si>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</si>
  <si>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</si>
  <si>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</si>
  <si>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</si>
  <si>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</si>
  <si>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</si>
  <si>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</si>
  <si>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</si>
  <si>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</si>
  <si>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</si>
  <si>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</si>
  <si>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</si>
  <si>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</si>
  <si>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</si>
  <si>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</si>
  <si>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</si>
  <si>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</si>
  <si>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</si>
  <si>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</si>
  <si>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</si>
  <si>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</si>
  <si>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</si>
  <si>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</si>
  <si>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</si>
  <si>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</si>
  <si>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</si>
  <si>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</si>
  <si>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</si>
  <si>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</si>
  <si>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</si>
  <si>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</si>
  <si>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</si>
  <si>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</si>
  <si>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</si>
  <si>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</si>
  <si>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</si>
  <si>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</si>
  <si>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</si>
  <si>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</si>
  <si>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</si>
  <si>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</si>
  <si>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</si>
  <si>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</si>
  <si>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</si>
  <si>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</si>
  <si>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</si>
  <si>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</si>
  <si>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</si>
  <si>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</si>
  <si>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</si>
  <si>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</si>
  <si>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</si>
  <si>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</si>
  <si>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</si>
  <si>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</si>
  <si>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</si>
  <si>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</si>
  <si>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</si>
  <si>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</si>
  <si>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</si>
  <si>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</si>
  <si>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</si>
  <si>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</si>
  <si>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</si>
  <si>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</si>
  <si>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</si>
  <si>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</si>
  <si>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</si>
  <si>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</si>
  <si>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</si>
  <si>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</si>
  <si>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</si>
  <si>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</si>
  <si>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</si>
  <si>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</si>
  <si>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</si>
  <si>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</si>
  <si>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</si>
  <si>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</si>
  <si>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</si>
  <si>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</si>
  <si>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</si>
  <si>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</si>
  <si>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</si>
  <si>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</si>
  <si>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</si>
  <si>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</si>
  <si>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</si>
  <si>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</si>
  <si>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</si>
  <si>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</si>
  <si>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</si>
  <si>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</si>
  <si>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</si>
  <si>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</si>
  <si>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</si>
  <si>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</si>
  <si>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</si>
  <si>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</si>
  <si>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</si>
  <si>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</si>
  <si>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</si>
  <si>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</si>
  <si>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</si>
  <si>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</si>
  <si>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</si>
  <si>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</si>
  <si>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</si>
  <si>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</si>
  <si>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</si>
  <si>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</si>
  <si>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</si>
  <si>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</si>
  <si>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</si>
  <si>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</si>
  <si>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</si>
  <si>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</si>
  <si>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</si>
  <si>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</si>
  <si>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</si>
  <si>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</si>
  <si>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</si>
  <si>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</si>
  <si>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</si>
  <si>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</si>
  <si>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</si>
  <si>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</si>
  <si>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</si>
  <si>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</si>
  <si>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</si>
  <si>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</si>
  <si>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</si>
  <si>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</si>
  <si>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</si>
  <si>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</si>
  <si>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</si>
  <si>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</si>
  <si>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</si>
  <si>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</si>
  <si>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</si>
  <si>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</si>
  <si>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</si>
  <si>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</si>
  <si>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</si>
  <si>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</si>
  <si>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</si>
  <si>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</si>
  <si>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</si>
  <si>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</si>
  <si>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</si>
  <si>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</si>
  <si>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</si>
  <si>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</si>
  <si>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</si>
  <si>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</si>
  <si>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</si>
  <si>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</si>
  <si>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</si>
  <si>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</si>
  <si>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</si>
  <si>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</si>
  <si>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</si>
  <si>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</si>
  <si>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</si>
  <si>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</si>
  <si>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</si>
  <si>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</si>
  <si>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</si>
  <si>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</si>
  <si>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</si>
  <si>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</si>
  <si>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</si>
  <si>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</si>
  <si>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</si>
  <si>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</si>
  <si>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</si>
  <si>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</si>
  <si>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</si>
  <si>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</si>
  <si>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</si>
  <si>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</si>
  <si>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</si>
  <si>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</si>
  <si>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</si>
  <si>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</si>
  <si>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</si>
  <si>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</si>
  <si>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</si>
  <si>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</si>
  <si>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</si>
  <si>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</si>
  <si>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</si>
  <si>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</si>
  <si>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</si>
  <si>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</si>
  <si>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</si>
  <si>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</si>
  <si>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</si>
  <si>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</si>
  <si>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</si>
  <si>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</si>
  <si>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</si>
  <si>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</si>
  <si>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</si>
  <si>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</si>
  <si>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</si>
  <si>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</si>
  <si>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</si>
  <si>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</si>
  <si>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</si>
  <si>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</si>
  <si>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</si>
  <si>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</si>
  <si>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</si>
  <si>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</si>
  <si>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</si>
  <si>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</si>
  <si>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</si>
  <si>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</si>
  <si>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</si>
  <si>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</si>
  <si>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</si>
  <si>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</si>
  <si>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</si>
  <si>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</si>
  <si>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</si>
  <si>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</si>
  <si>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</si>
  <si>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</si>
  <si>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</si>
  <si>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</si>
  <si>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</si>
  <si>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</si>
  <si>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</si>
  <si>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</si>
  <si>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</si>
  <si>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</si>
  <si>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</si>
  <si>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</si>
  <si>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</si>
  <si>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</si>
  <si>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</si>
  <si>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</si>
  <si>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</si>
  <si>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</si>
  <si>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</si>
  <si>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</si>
  <si>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</si>
  <si>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</si>
  <si>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</si>
  <si>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</si>
  <si>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</si>
  <si>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</si>
  <si>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</si>
  <si>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</si>
  <si>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</si>
  <si>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</si>
  <si>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</si>
  <si>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</si>
  <si>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</si>
  <si>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</si>
  <si>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</si>
  <si>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</si>
  <si>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</si>
  <si>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</si>
  <si>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</si>
  <si>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</si>
  <si>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</si>
  <si>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</si>
  <si>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</si>
  <si>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</si>
  <si>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</si>
  <si>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</si>
  <si>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</si>
  <si>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</si>
  <si>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</si>
  <si>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</si>
  <si>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</si>
  <si>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</si>
  <si>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</si>
  <si>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</si>
  <si>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</si>
  <si>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</si>
  <si>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</si>
  <si>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</si>
  <si>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</si>
  <si>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</si>
  <si>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</si>
  <si>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</si>
  <si>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</si>
  <si>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</si>
  <si>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</si>
  <si>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</si>
  <si>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</si>
  <si>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</si>
  <si>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</si>
  <si>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</si>
  <si>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</si>
  <si>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</si>
  <si>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</si>
  <si>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</si>
  <si>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</si>
  <si>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</si>
  <si>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</si>
  <si>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</si>
  <si>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</si>
  <si>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</si>
  <si>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</si>
  <si>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</si>
  <si>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</si>
  <si>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</si>
  <si>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</si>
  <si>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</si>
  <si>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</si>
  <si>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</si>
  <si>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</si>
  <si>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</si>
  <si>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</si>
  <si>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</si>
  <si>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</si>
  <si>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</si>
  <si>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</si>
  <si>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</si>
  <si>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</si>
  <si>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</si>
  <si>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</si>
  <si>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</si>
  <si>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</si>
  <si>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</si>
  <si>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</si>
  <si>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</si>
  <si>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</si>
  <si>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</si>
  <si>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</si>
  <si>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</si>
  <si>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</si>
  <si>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</si>
  <si>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</si>
  <si>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</si>
  <si>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</si>
  <si>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</si>
  <si>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</si>
  <si>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</si>
  <si>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</si>
  <si>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</si>
  <si>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</si>
  <si>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</si>
  <si>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</si>
  <si>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</si>
  <si>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</si>
  <si>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</si>
  <si>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</si>
  <si>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</si>
  <si>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</si>
  <si>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</si>
  <si>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</si>
  <si>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</si>
  <si>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</si>
  <si>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</si>
  <si>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</si>
  <si>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</si>
  <si>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</si>
  <si>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</si>
  <si>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</si>
  <si>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</si>
  <si>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</si>
  <si>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</si>
  <si>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</si>
  <si>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</si>
  <si>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</si>
  <si>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</si>
  <si>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</si>
  <si>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</si>
  <si>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</si>
  <si>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</si>
  <si>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</si>
  <si>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</si>
  <si>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</si>
  <si>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</si>
  <si>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</si>
  <si>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</si>
  <si>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</si>
  <si>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</si>
  <si>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</si>
  <si>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</si>
  <si>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</si>
  <si>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</si>
  <si>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</si>
  <si>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</si>
  <si>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</si>
  <si>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</si>
  <si>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</si>
  <si>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</si>
  <si>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</si>
  <si>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</si>
  <si>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</si>
  <si>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</si>
  <si>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</si>
  <si>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</si>
  <si>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</si>
  <si>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</si>
  <si>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</si>
  <si>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</si>
  <si>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</si>
  <si>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</si>
  <si>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</si>
  <si>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</si>
  <si>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</si>
  <si>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</si>
  <si>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</si>
  <si>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</si>
  <si>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</si>
  <si>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</si>
  <si>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</si>
  <si>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</si>
  <si>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</si>
  <si>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</si>
  <si>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</si>
  <si>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</si>
  <si>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</si>
  <si>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</si>
  <si>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</si>
  <si>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</si>
  <si>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</si>
  <si>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</si>
  <si>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</si>
  <si>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</si>
  <si>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</si>
  <si>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</si>
  <si>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</si>
  <si>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</si>
  <si>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</si>
  <si>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</si>
  <si>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</si>
  <si>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</si>
  <si>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</si>
  <si>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</si>
  <si>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</si>
  <si>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</si>
  <si>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</si>
  <si>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</si>
  <si>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</si>
  <si>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</si>
  <si>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</si>
  <si>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</si>
  <si>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</si>
  <si>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</si>
  <si>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</si>
  <si>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</si>
  <si>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</si>
  <si>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</si>
  <si>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</si>
  <si>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</si>
  <si>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</si>
  <si>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</si>
  <si>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</si>
  <si>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</si>
  <si>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</si>
  <si>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</si>
  <si>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</si>
  <si>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</si>
  <si>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</si>
  <si>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</si>
  <si>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</si>
  <si>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</si>
  <si>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</si>
  <si>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</si>
  <si>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</si>
  <si>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</si>
  <si>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</si>
  <si>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</si>
  <si>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</si>
  <si>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</si>
  <si>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</si>
  <si>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</si>
  <si>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</si>
  <si>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</si>
  <si>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</si>
  <si>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</si>
  <si>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</si>
  <si>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</si>
  <si>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</si>
  <si>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</si>
  <si>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</si>
  <si>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</si>
  <si>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</si>
  <si>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</si>
  <si>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</si>
  <si>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</si>
  <si>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</si>
  <si>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</si>
  <si>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</si>
  <si>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</si>
  <si>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</si>
  <si>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</si>
  <si>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</si>
  <si>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</si>
  <si>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</si>
  <si>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</si>
  <si>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</si>
  <si>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</si>
  <si>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</si>
  <si>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</si>
  <si>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</si>
  <si>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</si>
  <si>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</si>
  <si>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</si>
  <si>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</si>
  <si>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</si>
  <si>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</si>
  <si>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</si>
  <si>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</si>
  <si>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</si>
  <si>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</si>
  <si>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</si>
  <si>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</si>
  <si>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</si>
  <si>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</si>
  <si>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</si>
  <si>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</si>
  <si>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</si>
  <si>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</si>
  <si>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</si>
  <si>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</si>
  <si>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</si>
  <si>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</si>
  <si>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</si>
  <si>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</si>
  <si>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</si>
  <si>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</si>
  <si>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</si>
  <si>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</si>
  <si>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</si>
  <si>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</si>
  <si>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</si>
  <si>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</si>
  <si>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</si>
  <si>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</si>
  <si>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</si>
  <si>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</si>
  <si>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</si>
  <si>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</si>
  <si>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</si>
  <si>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</si>
  <si>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</si>
  <si>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</si>
  <si>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</si>
  <si>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</si>
  <si>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</si>
  <si>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</si>
  <si>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</si>
  <si>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</si>
  <si>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</si>
  <si>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</si>
  <si>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</si>
  <si>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</si>
  <si>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</si>
  <si>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</si>
  <si>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</si>
  <si>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</si>
  <si>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</si>
  <si>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</si>
  <si>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</si>
  <si>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</si>
  <si>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</si>
  <si>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</si>
  <si>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</si>
  <si>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</si>
  <si>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</si>
  <si>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</si>
  <si>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</si>
  <si>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</si>
  <si>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</si>
  <si>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</si>
  <si>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</si>
  <si>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</si>
  <si>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</si>
  <si>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</si>
  <si>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</si>
  <si>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</si>
  <si>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</si>
  <si>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</si>
  <si>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</si>
  <si>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</si>
  <si>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</si>
  <si>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</si>
  <si>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</si>
  <si>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</si>
  <si>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</si>
  <si>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</si>
  <si>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</si>
  <si>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</si>
  <si>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</si>
  <si>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</si>
  <si>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</si>
  <si>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</si>
  <si>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</si>
  <si>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</si>
  <si>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</si>
  <si>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</si>
  <si>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</si>
  <si>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</si>
  <si>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</si>
  <si>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</si>
  <si>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</si>
  <si>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</si>
  <si>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</si>
  <si>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</si>
  <si>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</si>
  <si>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</si>
  <si>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</si>
  <si>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</si>
  <si>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</si>
  <si>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</si>
  <si>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</si>
  <si>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</si>
  <si>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</si>
  <si>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</si>
  <si>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</si>
  <si>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</si>
  <si>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</si>
  <si>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</si>
  <si>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</si>
  <si>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</si>
  <si>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</si>
  <si>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</si>
  <si>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</si>
  <si>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</si>
  <si>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</si>
  <si>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</si>
  <si>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</si>
  <si>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</si>
  <si>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</si>
  <si>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</si>
  <si>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</si>
  <si>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</si>
  <si>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</si>
  <si>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</si>
  <si>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</si>
  <si>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</si>
  <si>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</si>
  <si>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</si>
  <si>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</si>
  <si>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</si>
  <si>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</si>
  <si>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</si>
  <si>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</si>
  <si>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</si>
  <si>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</si>
  <si>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</si>
  <si>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</si>
  <si>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</si>
  <si>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</si>
  <si>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</si>
  <si>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</si>
  <si>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</si>
  <si>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</si>
  <si>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</si>
  <si>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</si>
  <si>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</si>
  <si>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</si>
  <si>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</si>
  <si>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</si>
  <si>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</si>
  <si>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</si>
  <si>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</si>
  <si>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</si>
  <si>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</si>
  <si>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</si>
  <si>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</si>
  <si>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</si>
  <si>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</si>
  <si>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</si>
  <si>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</si>
  <si>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</si>
  <si>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</si>
  <si>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</si>
  <si>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</si>
  <si>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</si>
  <si>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</si>
  <si>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</si>
  <si>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</si>
  <si>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</si>
  <si>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</si>
  <si>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</si>
  <si>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</si>
  <si>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</si>
  <si>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</si>
  <si>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</si>
  <si>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</si>
  <si>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</si>
  <si>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</si>
  <si>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</si>
  <si>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</si>
  <si>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</si>
  <si>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</si>
  <si>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</si>
  <si>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</si>
  <si>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</si>
  <si>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</si>
  <si>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</si>
  <si>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</si>
  <si>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</si>
  <si>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</si>
  <si>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</si>
  <si>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</si>
  <si>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</si>
  <si>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</si>
  <si>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</si>
  <si>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</si>
  <si>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</si>
  <si>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</si>
  <si>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</si>
  <si>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</si>
  <si>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</si>
  <si>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</si>
  <si>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</si>
  <si>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</si>
  <si>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</si>
  <si>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</si>
  <si>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</si>
  <si>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</si>
  <si>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</si>
  <si>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</si>
  <si>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</si>
  <si>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</si>
  <si>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</si>
  <si>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</si>
  <si>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</si>
  <si>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</si>
  <si>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</si>
  <si>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</si>
  <si>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</si>
  <si>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</si>
  <si>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</si>
  <si>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</si>
  <si>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</si>
  <si>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</si>
  <si>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</si>
  <si>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</si>
  <si>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</si>
  <si>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</si>
  <si>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</si>
  <si>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</si>
  <si>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</si>
  <si>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</si>
  <si>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</si>
  <si>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</si>
  <si>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</si>
  <si>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</si>
  <si>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</si>
  <si>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</si>
  <si>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</si>
  <si>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</si>
  <si>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</si>
  <si>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</si>
  <si>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</si>
  <si>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</si>
  <si>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</si>
  <si>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</si>
  <si>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</si>
  <si>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</si>
  <si>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</si>
  <si>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</si>
  <si>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</si>
  <si>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</si>
  <si>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</si>
  <si>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</si>
  <si>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</si>
  <si>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</si>
  <si>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</si>
  <si>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</si>
  <si>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</si>
  <si>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</si>
  <si>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</si>
  <si>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</si>
  <si>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</si>
  <si>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</si>
  <si>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</si>
  <si>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</si>
  <si>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</si>
  <si>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</si>
  <si>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</si>
  <si>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</si>
  <si>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</si>
  <si>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</si>
  <si>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</si>
  <si>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</si>
  <si>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</si>
  <si>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</si>
  <si>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</si>
  <si>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</si>
  <si>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</si>
  <si>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</si>
  <si>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</si>
  <si>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</si>
  <si>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</si>
  <si>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</si>
  <si>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</si>
  <si>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</si>
  <si>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</si>
  <si>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</si>
  <si>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</si>
  <si>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</si>
  <si>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</si>
  <si>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</si>
  <si>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</si>
  <si>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</si>
  <si>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</si>
  <si>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</si>
  <si>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</si>
  <si>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</si>
  <si>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</si>
  <si>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</si>
  <si>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</si>
  <si>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</si>
  <si>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</si>
  <si>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</si>
  <si>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</si>
  <si>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</si>
  <si>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</si>
  <si>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</si>
  <si>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</si>
  <si>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</si>
  <si>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</si>
  <si>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</si>
  <si>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</si>
  <si>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</si>
  <si>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</si>
  <si>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</si>
  <si>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</si>
  <si>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</si>
  <si>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</si>
  <si>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</si>
  <si>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</si>
  <si>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</si>
  <si>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</si>
  <si>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</si>
  <si>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</si>
  <si>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</si>
  <si>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</si>
  <si>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</si>
  <si>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</si>
  <si>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</si>
  <si>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</si>
  <si>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</si>
  <si>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</si>
  <si>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</si>
  <si>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</si>
  <si>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</si>
  <si>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</si>
  <si>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</si>
  <si>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</si>
  <si>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</si>
  <si>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</si>
  <si>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</si>
  <si>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</si>
  <si>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</si>
  <si>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</si>
  <si>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</si>
  <si>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</si>
  <si>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</si>
  <si>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</si>
  <si>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</si>
  <si>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</si>
  <si>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</si>
  <si>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</si>
  <si>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</si>
  <si>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</si>
  <si>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</si>
  <si>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</si>
  <si>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</si>
  <si>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</si>
  <si>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</si>
  <si>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</si>
  <si>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</si>
  <si>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</si>
  <si>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</si>
  <si>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</si>
  <si>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</si>
  <si>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</si>
  <si>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</si>
  <si>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</si>
  <si>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</si>
  <si>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</si>
  <si>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</si>
  <si>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</si>
  <si>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</si>
  <si>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</si>
  <si>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</si>
  <si>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</si>
  <si>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</si>
  <si>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</si>
  <si>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</si>
  <si>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</si>
  <si>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</si>
  <si>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</si>
  <si>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</si>
  <si>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</si>
  <si>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</si>
  <si>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</si>
  <si>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</si>
  <si>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</si>
  <si>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</si>
  <si>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</si>
  <si>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</si>
  <si>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</si>
  <si>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</si>
  <si>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</si>
  <si>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</si>
  <si>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</si>
  <si>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</si>
  <si>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</si>
  <si>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</si>
  <si>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</si>
  <si>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</si>
  <si>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</si>
  <si>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</si>
  <si>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</si>
  <si>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</si>
  <si>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</si>
  <si>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</si>
  <si>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</si>
  <si>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</si>
  <si>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</si>
  <si>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</si>
  <si>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</si>
  <si>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</si>
  <si>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</si>
  <si>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</si>
  <si>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</si>
  <si>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</si>
  <si>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</si>
  <si>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</si>
  <si>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</si>
  <si>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</si>
  <si>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</si>
  <si>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</si>
  <si>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</si>
  <si>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</si>
  <si>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</si>
  <si>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</si>
  <si>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</si>
  <si>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</si>
  <si>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</si>
  <si>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</si>
  <si>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</si>
  <si>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</si>
  <si>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</si>
  <si>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</si>
  <si>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</si>
  <si>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</si>
  <si>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</si>
  <si>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</si>
  <si>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</si>
  <si>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</si>
  <si>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</si>
  <si>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</si>
  <si>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</si>
  <si>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</si>
  <si>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</si>
  <si>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</si>
  <si>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</si>
  <si>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</si>
  <si>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</si>
  <si>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</si>
  <si>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</si>
  <si>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</si>
  <si>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</si>
  <si>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</si>
  <si>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</si>
  <si>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</si>
  <si>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</si>
  <si>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</si>
  <si>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</si>
  <si>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</si>
  <si>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</si>
  <si>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</si>
  <si>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</si>
  <si>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</si>
  <si>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</si>
  <si>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</si>
  <si>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</si>
  <si>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</si>
  <si>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</si>
  <si>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</si>
  <si>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</si>
  <si>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</si>
  <si>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</si>
  <si>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</si>
  <si>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</si>
  <si>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</si>
  <si>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</si>
  <si>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</si>
  <si>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</si>
  <si>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</si>
  <si>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</si>
  <si>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</si>
  <si>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</si>
  <si>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</si>
  <si>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</si>
  <si>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</si>
  <si>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</si>
  <si>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</si>
  <si>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</si>
  <si>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</si>
  <si>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</si>
  <si>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</si>
  <si>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</si>
  <si>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</si>
  <si>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</si>
  <si>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</si>
  <si>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</si>
  <si>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</si>
  <si>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</si>
  <si>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</si>
  <si>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</si>
  <si>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</si>
  <si>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</si>
  <si>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</si>
  <si>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</si>
  <si>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</si>
  <si>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</si>
  <si>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</si>
  <si>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</si>
  <si>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</si>
  <si>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</si>
  <si>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</si>
  <si>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</si>
  <si>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</si>
  <si>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</si>
  <si>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</si>
  <si>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</si>
  <si>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</si>
  <si>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</si>
  <si>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</si>
  <si>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</si>
  <si>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</si>
  <si>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</si>
  <si>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</si>
  <si>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</si>
  <si>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</si>
  <si>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</si>
  <si>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</si>
  <si>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</si>
  <si>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</si>
  <si>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</si>
  <si>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</si>
  <si>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</si>
  <si>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</si>
  <si>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</si>
  <si>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</si>
  <si>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</si>
  <si>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</si>
  <si>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</si>
  <si>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</si>
  <si>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</si>
  <si>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</si>
  <si>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</si>
  <si>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</si>
  <si>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</si>
  <si>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</si>
  <si>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</si>
  <si>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</si>
  <si>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</si>
  <si>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</si>
  <si>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</si>
  <si>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</si>
  <si>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</si>
  <si>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</si>
  <si>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</si>
  <si>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</si>
  <si>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</si>
  <si>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</si>
  <si>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</si>
  <si>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</si>
  <si>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</si>
  <si>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</si>
  <si>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</si>
  <si>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</si>
  <si>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</si>
  <si>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</si>
  <si>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</si>
  <si>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</si>
  <si>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</si>
  <si>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</si>
  <si>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</si>
  <si>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</si>
  <si>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</si>
  <si>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</si>
  <si>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</si>
  <si>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</si>
  <si>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</si>
  <si>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</si>
  <si>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</si>
  <si>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</si>
  <si>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</si>
  <si>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</si>
  <si>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</si>
  <si>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</si>
  <si>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</si>
  <si>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</si>
  <si>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</si>
  <si>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</si>
  <si>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</si>
  <si>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</si>
  <si>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</si>
  <si>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</si>
  <si>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</si>
  <si>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</si>
  <si>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</si>
  <si>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</si>
  <si>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</si>
  <si>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</si>
  <si>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</si>
  <si>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</si>
  <si>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</si>
  <si>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</si>
  <si>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</si>
  <si>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</si>
  <si>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</si>
  <si>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</si>
  <si>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</si>
  <si>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</si>
  <si>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</si>
  <si>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</si>
  <si>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</si>
  <si>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</si>
  <si>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</si>
  <si>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</si>
  <si>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</si>
  <si>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</si>
  <si>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</si>
  <si>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</si>
  <si>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</si>
  <si>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</si>
  <si>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</si>
  <si>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</si>
  <si>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</si>
  <si>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</si>
  <si>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</si>
  <si>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</si>
  <si>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</si>
  <si>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</si>
  <si>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</si>
  <si>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</si>
  <si>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</si>
  <si>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</si>
  <si>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</si>
  <si>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</si>
  <si>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</si>
  <si>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</si>
  <si>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</si>
  <si>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</si>
  <si>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</si>
  <si>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</si>
  <si>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</si>
  <si>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</si>
  <si>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</si>
  <si>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</si>
  <si>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</si>
  <si>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</si>
  <si>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</si>
  <si>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</si>
  <si>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</si>
  <si>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</si>
  <si>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</si>
  <si>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</si>
  <si>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</si>
  <si>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</si>
  <si>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</si>
  <si>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</si>
  <si>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</si>
  <si>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</si>
  <si>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</si>
  <si>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</si>
  <si>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</si>
  <si>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</si>
  <si>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</si>
  <si>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</si>
  <si>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</si>
  <si>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</si>
  <si>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</si>
  <si>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</si>
  <si>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</si>
  <si>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</si>
  <si>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</si>
  <si>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</si>
  <si>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</si>
  <si>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</si>
  <si>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</si>
  <si>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</si>
  <si>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</si>
  <si>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</si>
  <si>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</si>
  <si>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</si>
  <si>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</si>
  <si>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</si>
  <si>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</si>
  <si>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</si>
  <si>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</si>
  <si>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</si>
  <si>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</si>
  <si>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</si>
  <si>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</si>
  <si>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</si>
  <si>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</si>
  <si>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</si>
  <si>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</si>
  <si>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</si>
  <si>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</si>
  <si>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</si>
  <si>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</si>
  <si>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</si>
  <si>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</si>
  <si>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</si>
  <si>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</si>
  <si>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</si>
  <si>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</si>
  <si>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</si>
  <si>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</si>
  <si>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</si>
  <si>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</si>
  <si>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</si>
  <si>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</si>
  <si>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</si>
  <si>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</si>
  <si>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</si>
  <si>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</si>
  <si>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</si>
  <si>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</si>
  <si>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</si>
  <si>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</si>
  <si>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</si>
  <si>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</si>
  <si>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</si>
  <si>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</si>
  <si>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</si>
  <si>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</si>
  <si>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</si>
  <si>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</si>
  <si>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</si>
  <si>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</si>
  <si>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</si>
  <si>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</si>
  <si>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</si>
  <si>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</si>
  <si>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</si>
  <si>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</si>
  <si>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</si>
  <si>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</si>
  <si>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</si>
  <si>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</si>
  <si>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</si>
  <si>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</si>
  <si>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</si>
  <si>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</si>
  <si>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</si>
  <si>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</si>
  <si>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</si>
  <si>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</si>
  <si>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</si>
  <si>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</si>
  <si>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</si>
  <si>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</si>
  <si>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</si>
  <si>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</si>
  <si>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</si>
  <si>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</si>
  <si>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</si>
  <si>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</si>
  <si>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</si>
  <si>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</si>
  <si>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</si>
  <si>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</si>
  <si>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</si>
  <si>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</si>
  <si>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</si>
  <si>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</si>
  <si>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</si>
  <si>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</si>
  <si>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</si>
  <si>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</si>
  <si>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</si>
  <si>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</si>
  <si>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</si>
  <si>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</si>
  <si>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</si>
  <si>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</si>
  <si>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</si>
  <si>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</si>
  <si>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</si>
  <si>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</si>
  <si>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</si>
  <si>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</si>
  <si>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</si>
  <si>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</si>
  <si>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</si>
  <si>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</si>
  <si>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</si>
  <si>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</si>
  <si>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</si>
  <si>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</si>
  <si>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</si>
  <si>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</si>
  <si>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</si>
  <si>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</si>
  <si>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</si>
  <si>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</si>
  <si>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</si>
  <si>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</si>
  <si>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</si>
  <si>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</si>
  <si>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</si>
  <si>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</si>
  <si>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</si>
  <si>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</si>
  <si>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</si>
  <si>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</si>
  <si>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</si>
  <si>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</si>
  <si>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</si>
  <si>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</si>
  <si>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</si>
  <si>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</si>
  <si>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</si>
  <si>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</si>
  <si>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</si>
  <si>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</si>
  <si>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</si>
  <si>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</si>
  <si>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</si>
  <si>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</si>
  <si>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</si>
  <si>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</si>
  <si>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</si>
  <si>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</si>
  <si>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</si>
  <si>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</si>
  <si>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</si>
  <si>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</si>
  <si>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</si>
  <si>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</si>
  <si>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</si>
  <si>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</si>
  <si>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</si>
  <si>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</si>
  <si>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</si>
  <si>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</si>
  <si>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</si>
  <si>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</si>
  <si>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</si>
  <si>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</si>
  <si>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</si>
  <si>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</si>
  <si>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</si>
  <si>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</si>
  <si>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</si>
  <si>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</si>
  <si>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</si>
  <si>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</si>
  <si>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</si>
  <si>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</si>
  <si>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</si>
  <si>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</si>
  <si>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</si>
  <si>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</si>
  <si>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</si>
  <si>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</si>
  <si>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</si>
  <si>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</si>
  <si>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</si>
  <si>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</si>
  <si>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</si>
  <si>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</si>
  <si>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</si>
  <si>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</si>
  <si>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</si>
  <si>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</si>
  <si>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</si>
  <si>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</si>
  <si>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</si>
  <si>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</si>
  <si>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</si>
  <si>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</si>
  <si>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</si>
  <si>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</si>
  <si>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</si>
  <si>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</si>
  <si>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</si>
  <si>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</si>
  <si>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</si>
  <si>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</si>
  <si>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</si>
  <si>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</si>
  <si>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</si>
  <si>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</si>
  <si>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</si>
  <si>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</si>
  <si>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</si>
  <si>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</si>
  <si>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</si>
  <si>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</si>
  <si>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</si>
  <si>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</si>
  <si>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</si>
  <si>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</si>
  <si>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</si>
  <si>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</si>
  <si>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</si>
  <si>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</si>
  <si>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</si>
  <si>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</si>
  <si>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</si>
  <si>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</si>
  <si>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</si>
  <si>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</si>
  <si>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</si>
  <si>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</si>
  <si>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</si>
  <si>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</si>
  <si>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</si>
  <si>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</si>
  <si>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</si>
  <si>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</si>
  <si>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</si>
  <si>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</si>
  <si>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</si>
  <si>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</si>
  <si>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</si>
  <si>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</si>
  <si>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</si>
  <si>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</si>
  <si>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</si>
  <si>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</si>
  <si>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</si>
  <si>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</si>
  <si>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</si>
  <si>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</si>
  <si>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</si>
  <si>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</si>
  <si>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</si>
  <si>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</si>
  <si>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</si>
  <si>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</si>
  <si>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</si>
  <si>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</si>
  <si>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</si>
  <si>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</si>
  <si>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</si>
  <si>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</si>
  <si>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</si>
  <si>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</si>
  <si>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</si>
  <si>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</si>
  <si>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</si>
  <si>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</si>
  <si>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</si>
  <si>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</si>
  <si>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</si>
  <si>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</si>
  <si>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</si>
  <si>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</si>
  <si>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</si>
  <si>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</si>
  <si>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</si>
  <si>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</si>
  <si>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</si>
  <si>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</si>
  <si>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</si>
  <si>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</si>
  <si>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</si>
  <si>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</si>
  <si>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</si>
  <si>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</si>
  <si>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</si>
  <si>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</si>
  <si>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</si>
  <si>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</si>
  <si>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</si>
  <si>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</si>
  <si>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</si>
  <si>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</si>
  <si>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</si>
  <si>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</si>
  <si>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</si>
  <si>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</si>
  <si>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</si>
  <si>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</si>
  <si>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</si>
  <si>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</si>
  <si>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</si>
  <si>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</si>
  <si>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</si>
  <si>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</si>
  <si>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</si>
  <si>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</si>
  <si>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</si>
  <si>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</si>
  <si>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</si>
  <si>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</si>
  <si>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</si>
  <si>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</si>
  <si>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</si>
  <si>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</si>
  <si>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</si>
  <si>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</si>
  <si>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</si>
  <si>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</si>
  <si>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</si>
  <si>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</si>
  <si>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</si>
  <si>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</si>
  <si>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</si>
  <si>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</si>
  <si>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</si>
  <si>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</si>
  <si>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</si>
  <si>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</si>
  <si>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</si>
  <si>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</si>
  <si>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</si>
  <si>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</si>
  <si>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</si>
  <si>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</si>
  <si>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</si>
  <si>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</si>
  <si>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</si>
  <si>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</si>
  <si>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</si>
  <si>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</si>
  <si>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</si>
  <si>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</si>
  <si>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</si>
  <si>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</si>
  <si>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</si>
  <si>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</si>
  <si>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</si>
  <si>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</si>
  <si>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</si>
  <si>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</si>
  <si>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</si>
  <si>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</si>
  <si>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</si>
  <si>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</si>
  <si>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</si>
  <si>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</si>
  <si>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</si>
  <si>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</si>
  <si>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</si>
  <si>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</si>
  <si>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</si>
  <si>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</si>
  <si>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</si>
  <si>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</si>
  <si>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</si>
  <si>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</si>
  <si>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</si>
  <si>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</si>
  <si>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</si>
  <si>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</si>
  <si>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</si>
  <si>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</si>
  <si>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</si>
  <si>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</si>
  <si>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</si>
  <si>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</si>
  <si>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</si>
  <si>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</si>
  <si>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</si>
  <si>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</si>
  <si>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</si>
  <si>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</si>
  <si>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</si>
  <si>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</si>
  <si>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</si>
  <si>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</si>
  <si>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</si>
  <si>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</si>
  <si>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</si>
  <si>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</si>
  <si>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</si>
  <si>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</si>
  <si>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</si>
  <si>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</si>
  <si>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</si>
  <si>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</si>
  <si>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</si>
  <si>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</si>
  <si>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</si>
  <si>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</si>
  <si>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</si>
  <si>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</si>
  <si>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</si>
  <si>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</si>
  <si>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</si>
  <si>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</si>
  <si>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</si>
  <si>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</si>
  <si>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</si>
  <si>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</si>
  <si>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</si>
  <si>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</si>
  <si>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</si>
  <si>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</si>
  <si>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</si>
  <si>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</si>
  <si>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</si>
  <si>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</si>
  <si>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</si>
  <si>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</si>
  <si>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</si>
  <si>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</si>
  <si>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</si>
  <si>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</si>
  <si>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</si>
  <si>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</si>
  <si>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</si>
  <si>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</si>
  <si>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</si>
  <si>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</si>
  <si>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</si>
  <si>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</si>
  <si>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</si>
  <si>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</si>
  <si>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</si>
  <si>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</si>
  <si>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</si>
  <si>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</si>
  <si>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</si>
  <si>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</si>
  <si>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</si>
  <si>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</si>
  <si>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</si>
  <si>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</si>
  <si>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</si>
  <si>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</si>
  <si>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</si>
  <si>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</si>
  <si>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</si>
  <si>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</si>
  <si>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</si>
  <si>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</si>
  <si>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</si>
  <si>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</si>
  <si>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</si>
  <si>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</si>
  <si>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</si>
  <si>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</si>
  <si>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</si>
  <si>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</si>
  <si>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</si>
  <si>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</si>
  <si>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</si>
  <si>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</si>
  <si>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</si>
  <si>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</si>
  <si>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</si>
  <si>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</si>
  <si>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</si>
  <si>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</si>
  <si>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</si>
  <si>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</si>
  <si>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</si>
  <si>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</si>
  <si>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</si>
  <si>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</si>
  <si>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</si>
  <si>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</si>
  <si>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</si>
  <si>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</si>
  <si>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</si>
  <si>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</si>
  <si>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</si>
  <si>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</si>
  <si>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</si>
  <si>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</si>
  <si>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</si>
  <si>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</si>
  <si>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</si>
  <si>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</si>
  <si>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</si>
  <si>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</si>
  <si>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</si>
  <si>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</si>
  <si>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</si>
  <si>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</si>
  <si>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</si>
  <si>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</si>
  <si>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</si>
  <si>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</si>
  <si>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</si>
  <si>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</si>
  <si>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</si>
  <si>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</si>
  <si>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</si>
  <si>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</si>
  <si>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</si>
  <si>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</si>
  <si>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</si>
  <si>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</si>
  <si>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</si>
  <si>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</si>
  <si>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</si>
  <si>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</si>
  <si>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</si>
  <si>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</si>
  <si>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</si>
  <si>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</si>
  <si>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</si>
  <si>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</si>
  <si>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</si>
  <si>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</si>
  <si>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</si>
  <si>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</si>
  <si>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</si>
  <si>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</si>
  <si>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</si>
  <si>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</si>
  <si>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</si>
  <si>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</si>
  <si>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</si>
  <si>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</si>
  <si>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</si>
  <si>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</si>
  <si>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</si>
  <si>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</si>
  <si>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</si>
  <si>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</si>
  <si>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</si>
  <si>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</si>
  <si>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</si>
  <si>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</si>
  <si>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</si>
  <si>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</si>
  <si>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</si>
  <si>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</si>
  <si>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</si>
  <si>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</si>
  <si>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</si>
  <si>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</si>
  <si>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</si>
  <si>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</si>
  <si>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</si>
  <si>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</si>
  <si>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</si>
  <si>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</si>
  <si>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</si>
  <si>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</si>
  <si>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</si>
  <si>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</si>
  <si>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</si>
  <si>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</si>
  <si>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</si>
  <si>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</si>
  <si>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</si>
  <si>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</si>
  <si>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</si>
  <si>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</si>
  <si>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</si>
  <si>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</si>
  <si>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</si>
  <si>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</si>
  <si>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</si>
  <si>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</si>
  <si>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</si>
  <si>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</si>
  <si>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</si>
  <si>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</si>
  <si>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</si>
  <si>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</si>
  <si>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</si>
  <si>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</si>
  <si>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</si>
  <si>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</si>
  <si>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</si>
  <si>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</si>
  <si>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</si>
  <si>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</si>
  <si>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</si>
  <si>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</si>
  <si>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</si>
  <si>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</si>
  <si>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</si>
  <si>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</si>
  <si>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</si>
  <si>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</si>
  <si>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</si>
  <si>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</si>
  <si>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</si>
  <si>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</si>
  <si>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</si>
  <si>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</si>
  <si>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</si>
  <si>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</si>
  <si>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</si>
  <si>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</si>
  <si>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</si>
  <si>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</si>
  <si>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</si>
  <si>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</si>
  <si>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</si>
  <si>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</si>
  <si>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</si>
  <si>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</si>
  <si>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</si>
  <si>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</si>
  <si>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</si>
  <si>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</si>
  <si>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</si>
  <si>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</si>
  <si>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</si>
  <si>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</si>
  <si>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</si>
  <si>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</si>
  <si>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</si>
  <si>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</si>
  <si>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</si>
  <si>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</si>
  <si>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</si>
  <si>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</si>
  <si>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</si>
  <si>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</si>
  <si>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</si>
  <si>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</si>
  <si>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</si>
  <si>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</si>
  <si>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</si>
  <si>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</si>
  <si>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</si>
  <si>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</si>
  <si>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</si>
  <si>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</si>
  <si>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</si>
  <si>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</si>
  <si>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</si>
  <si>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</si>
  <si>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</si>
  <si>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</si>
  <si>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</si>
  <si>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</si>
  <si>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</si>
  <si>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</si>
  <si>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</si>
  <si>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</si>
  <si>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</si>
  <si>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</si>
  <si>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</si>
  <si>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</si>
  <si>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</si>
  <si>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</si>
  <si>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</si>
  <si>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</si>
  <si>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</si>
  <si>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</si>
  <si>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</si>
  <si>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</si>
  <si>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</si>
  <si>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</si>
  <si>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</si>
  <si>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</si>
  <si>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</si>
  <si>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</si>
  <si>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</si>
  <si>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</si>
  <si>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</si>
  <si>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</si>
  <si>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</si>
  <si>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</si>
  <si>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</si>
  <si>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</si>
  <si>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</si>
  <si>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</si>
  <si>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</si>
  <si>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</si>
  <si>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</si>
  <si>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</si>
  <si>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</si>
  <si>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</si>
  <si>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</si>
  <si>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</si>
  <si>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</si>
  <si>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</si>
  <si>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</si>
  <si>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</si>
  <si>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</si>
  <si>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</si>
  <si>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</si>
  <si>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</si>
  <si>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</si>
  <si>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</si>
  <si>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</si>
  <si>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</si>
  <si>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</si>
  <si>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</si>
  <si>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</si>
  <si>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</si>
  <si>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</si>
  <si>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</si>
  <si>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</si>
  <si>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</si>
  <si>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</si>
  <si>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</si>
  <si>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</si>
  <si>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</si>
  <si>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</si>
  <si>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</si>
  <si>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</si>
  <si>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</si>
  <si>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</si>
  <si>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</si>
  <si>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</si>
  <si>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</si>
  <si>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</si>
  <si>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</si>
  <si>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</si>
  <si>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</si>
  <si>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</si>
  <si>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</si>
  <si>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</si>
  <si>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</si>
  <si>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</si>
  <si>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</si>
  <si>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</si>
  <si>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</si>
  <si>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</si>
  <si>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</si>
  <si>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</si>
  <si>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</si>
  <si>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</si>
  <si>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</si>
  <si>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</si>
  <si>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</si>
  <si>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</si>
  <si>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</si>
  <si>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</si>
  <si>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</si>
  <si>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</si>
  <si>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</si>
  <si>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</si>
  <si>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</si>
  <si>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</si>
  <si>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</si>
  <si>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</si>
  <si>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</si>
  <si>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</si>
  <si>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</si>
  <si>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</si>
  <si>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</si>
  <si>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</si>
  <si>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</si>
  <si>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</si>
  <si>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</si>
  <si>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</si>
  <si>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</si>
  <si>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</si>
  <si>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</si>
  <si>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</si>
  <si>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</si>
  <si>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</si>
  <si>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</si>
  <si>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</si>
  <si>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</si>
  <si>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</si>
  <si>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</si>
  <si>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</si>
  <si>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</si>
  <si>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</si>
  <si>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</si>
  <si>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</si>
  <si>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</si>
  <si>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</si>
  <si>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</si>
  <si>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</si>
  <si>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</si>
  <si>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</si>
  <si>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</si>
  <si>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</si>
  <si>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</si>
  <si>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</si>
  <si>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</si>
  <si>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</si>
  <si>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</si>
  <si>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</si>
  <si>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</si>
  <si>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</si>
  <si>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</si>
  <si>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</si>
  <si>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</si>
  <si>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</si>
  <si>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</si>
  <si>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</si>
  <si>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</si>
  <si>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</si>
  <si>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</si>
  <si>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</si>
  <si>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</si>
  <si>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</si>
  <si>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</si>
  <si>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</si>
  <si>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</si>
  <si>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</si>
  <si>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</si>
  <si>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</si>
  <si>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</si>
  <si>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</si>
  <si>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</si>
  <si>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</si>
  <si>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</si>
  <si>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</si>
  <si>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</si>
  <si>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</si>
  <si>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</si>
  <si>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</si>
  <si>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</si>
  <si>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</si>
  <si>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</si>
  <si>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</si>
  <si>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</si>
  <si>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</si>
  <si>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</si>
  <si>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</si>
  <si>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</si>
  <si>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</si>
  <si>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</si>
  <si>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</si>
  <si>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</si>
  <si>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</si>
  <si>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</si>
  <si>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</si>
  <si>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</si>
  <si>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</si>
  <si>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</si>
  <si>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</si>
  <si>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</si>
  <si>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</si>
  <si>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</si>
  <si>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</si>
  <si>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</si>
  <si>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</si>
  <si>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</si>
  <si>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</si>
  <si>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</si>
  <si>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</si>
  <si>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</si>
  <si>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</si>
  <si>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</si>
  <si>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</si>
  <si>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</si>
  <si>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</si>
  <si>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</si>
  <si>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</si>
  <si>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</si>
  <si>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</si>
  <si>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</si>
  <si>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</si>
  <si>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</si>
  <si>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</si>
  <si>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</si>
  <si>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</si>
  <si>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</si>
  <si>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</si>
  <si>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</si>
  <si>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</si>
  <si>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</si>
  <si>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</si>
  <si>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</si>
  <si>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</si>
  <si>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</si>
  <si>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</si>
  <si>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</si>
  <si>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</si>
  <si>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</si>
  <si>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</si>
  <si>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</si>
  <si>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</si>
  <si>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</si>
  <si>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</si>
  <si>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</si>
  <si>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</si>
  <si>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</si>
  <si>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</si>
  <si>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</si>
  <si>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</si>
  <si>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</si>
  <si>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</si>
  <si>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</si>
  <si>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</si>
  <si>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</si>
  <si>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</si>
  <si>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</si>
  <si>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</si>
  <si>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</si>
  <si>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</si>
  <si>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</si>
  <si>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</si>
  <si>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</si>
  <si>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</si>
  <si>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</si>
  <si>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</si>
  <si>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</si>
  <si>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</si>
  <si>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</si>
  <si>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</si>
  <si>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</si>
  <si>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</si>
  <si>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</si>
  <si>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</si>
  <si>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</si>
  <si>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</si>
  <si>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</si>
  <si>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</si>
  <si>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</si>
  <si>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</si>
  <si>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</si>
  <si>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</si>
  <si>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</si>
  <si>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</si>
  <si>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</si>
  <si>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</si>
  <si>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</si>
  <si>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</si>
  <si>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</si>
  <si>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</si>
  <si>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</si>
  <si>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</si>
  <si>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</si>
  <si>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</si>
  <si>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</si>
  <si>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</si>
  <si>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</si>
  <si>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</si>
  <si>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</si>
  <si>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</si>
  <si>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</si>
  <si>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</si>
  <si>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</si>
  <si>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</si>
  <si>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</si>
  <si>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</si>
  <si>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</si>
  <si>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</si>
  <si>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</si>
  <si>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</si>
  <si>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</si>
  <si>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</si>
  <si>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</si>
  <si>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</si>
  <si>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</si>
  <si>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</si>
  <si>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</si>
  <si>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</si>
  <si>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</si>
  <si>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</si>
  <si>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</si>
  <si>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</si>
  <si>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</si>
  <si>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</si>
  <si>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</si>
  <si>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</si>
  <si>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</si>
  <si>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</si>
  <si>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</si>
  <si>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</si>
  <si>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</si>
  <si>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</si>
  <si>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</si>
  <si>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</si>
  <si>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</si>
  <si>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</si>
  <si>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</si>
  <si>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</si>
  <si>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</si>
  <si>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</si>
  <si>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</si>
  <si>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</si>
  <si>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</si>
  <si>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</si>
  <si>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</si>
  <si>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</si>
  <si>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</si>
  <si>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</si>
  <si>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</si>
  <si>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</si>
  <si>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</si>
  <si>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</si>
  <si>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</si>
  <si>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</si>
  <si>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</si>
  <si>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</si>
  <si>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</si>
  <si>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</si>
  <si>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</si>
  <si>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</si>
  <si>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</si>
  <si>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</si>
  <si>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</si>
  <si>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</si>
  <si>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</si>
  <si>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</si>
  <si>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</si>
  <si>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</si>
  <si>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</si>
  <si>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</si>
  <si>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</si>
  <si>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</si>
  <si>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</si>
  <si>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</si>
  <si>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</si>
  <si>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</si>
  <si>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</si>
  <si>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</si>
  <si>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</si>
  <si>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</si>
  <si>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</si>
  <si>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</si>
  <si>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</si>
  <si>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</si>
  <si>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</si>
  <si>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</si>
  <si>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</si>
  <si>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</si>
  <si>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</si>
  <si>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</si>
  <si>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</si>
  <si>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</si>
  <si>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</si>
  <si>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</si>
  <si>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</si>
  <si>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</si>
  <si>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</si>
  <si>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</si>
  <si>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</si>
  <si>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</si>
  <si>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</si>
  <si>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</si>
  <si>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</si>
  <si>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</si>
  <si>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</si>
  <si>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</si>
  <si>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</si>
  <si>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</si>
  <si>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</si>
  <si>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</si>
  <si>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</si>
  <si>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</si>
  <si>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</si>
  <si>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</si>
  <si>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</si>
  <si>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</si>
  <si>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</si>
  <si>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</si>
  <si>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</si>
  <si>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</si>
  <si>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</si>
  <si>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</si>
  <si>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</si>
  <si>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</si>
  <si>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</si>
  <si>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</si>
  <si>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</si>
  <si>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</si>
  <si>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</si>
  <si>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</si>
  <si>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</si>
  <si>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</si>
  <si>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</si>
  <si>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</si>
  <si>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</si>
  <si>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</si>
  <si>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</si>
  <si>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</si>
  <si>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</si>
  <si>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</si>
  <si>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</si>
  <si>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</si>
  <si>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</si>
  <si>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</si>
  <si>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</si>
  <si>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</si>
  <si>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</si>
  <si>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</si>
  <si>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</si>
  <si>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</si>
  <si>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</si>
  <si>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</si>
  <si>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</si>
  <si>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</si>
  <si>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</si>
  <si>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</si>
  <si>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</si>
  <si>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</si>
  <si>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</si>
  <si>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</si>
  <si>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</si>
  <si>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</si>
  <si>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</si>
  <si>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</si>
  <si>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</si>
  <si>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</si>
  <si>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</si>
  <si>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</si>
  <si>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</si>
  <si>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</si>
  <si>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</si>
  <si>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</si>
  <si>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</si>
  <si>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</si>
  <si>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</si>
  <si>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</si>
  <si>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</si>
  <si>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</si>
  <si>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</si>
  <si>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</si>
  <si>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</si>
  <si>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</si>
  <si>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</si>
  <si>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</si>
  <si>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</si>
  <si>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</si>
  <si>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</si>
  <si>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</si>
  <si>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</si>
  <si>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</si>
  <si>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</si>
  <si>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</si>
  <si>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</si>
  <si>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</si>
  <si>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</si>
  <si>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</si>
  <si>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</si>
  <si>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</si>
  <si>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</si>
  <si>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</si>
  <si>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</si>
  <si>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</si>
  <si>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</si>
  <si>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</si>
  <si>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</si>
  <si>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</si>
  <si>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</si>
  <si>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</si>
  <si>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</si>
  <si>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</si>
  <si>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</si>
  <si>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</si>
  <si>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</si>
  <si>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</si>
  <si>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</si>
  <si>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</si>
  <si>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</si>
  <si>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</si>
  <si>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</si>
  <si>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</si>
  <si>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</si>
  <si>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</si>
  <si>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</si>
  <si>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</si>
  <si>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</si>
  <si>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</si>
  <si>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</si>
  <si>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</si>
  <si>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</si>
  <si>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</si>
  <si>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</si>
  <si>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</si>
  <si>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</si>
  <si>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</si>
  <si>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</si>
  <si>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</si>
  <si>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</si>
  <si>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</si>
  <si>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</si>
  <si>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</si>
  <si>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</si>
  <si>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</si>
  <si>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</si>
  <si>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</si>
  <si>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</si>
  <si>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</si>
  <si>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</si>
  <si>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</si>
  <si>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</si>
  <si>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</si>
  <si>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</si>
  <si>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</si>
  <si>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</si>
  <si>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</si>
  <si>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</si>
  <si>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</si>
  <si>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</si>
  <si>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</si>
  <si>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</si>
  <si>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</si>
  <si>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</si>
  <si>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</si>
  <si>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</si>
  <si>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</si>
  <si>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</si>
  <si>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</si>
  <si>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</si>
  <si>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</si>
  <si>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</si>
  <si>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</si>
  <si>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</si>
  <si>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</si>
  <si>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</si>
  <si>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</si>
  <si>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</si>
  <si>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</si>
  <si>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</si>
  <si>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</si>
  <si>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</si>
  <si>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</si>
  <si>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</si>
  <si>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</si>
  <si>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</si>
  <si>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</si>
  <si>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</si>
  <si>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</si>
  <si>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</si>
  <si>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</si>
  <si>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</si>
  <si>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</si>
  <si>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</si>
  <si>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</si>
  <si>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</si>
  <si>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</si>
  <si>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</si>
  <si>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</si>
  <si>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</si>
  <si>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</si>
  <si>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</si>
  <si>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</si>
  <si>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</si>
  <si>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</si>
  <si>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</si>
  <si>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</si>
  <si>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</si>
  <si>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</si>
  <si>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</si>
  <si>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</si>
  <si>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</si>
  <si>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</si>
  <si>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</si>
  <si>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</si>
  <si>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</si>
  <si>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</si>
  <si>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</si>
  <si>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</si>
  <si>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</si>
  <si>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</si>
  <si>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</si>
  <si>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</si>
  <si>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</si>
  <si>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</si>
  <si>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</si>
  <si>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</si>
  <si>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</si>
  <si>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</si>
  <si>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</si>
  <si>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</si>
  <si>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</si>
  <si>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</si>
  <si>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</si>
  <si>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</si>
  <si>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</si>
  <si>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</si>
  <si>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</si>
  <si>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</si>
  <si>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</si>
  <si>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</si>
  <si>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</si>
  <si>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</si>
  <si>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</si>
  <si>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</si>
  <si>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</si>
  <si>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</si>
  <si>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</si>
  <si>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</si>
  <si>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</si>
  <si>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</si>
  <si>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</si>
  <si>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</si>
  <si>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</si>
  <si>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</si>
  <si>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</si>
  <si>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</si>
  <si>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</si>
  <si>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</si>
  <si>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</si>
  <si>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</si>
  <si>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</si>
  <si>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</si>
  <si>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</si>
  <si>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</si>
  <si>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</si>
  <si>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</si>
  <si>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</si>
  <si>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</si>
  <si>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</si>
  <si>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</si>
  <si>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</si>
  <si>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</si>
  <si>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</si>
  <si>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</si>
  <si>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</si>
  <si>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</si>
  <si>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</si>
  <si>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</si>
  <si>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</si>
  <si>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</si>
  <si>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</si>
  <si>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</si>
  <si>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</si>
  <si>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</si>
  <si>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</si>
  <si>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</si>
  <si>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</si>
  <si>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</si>
  <si>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</si>
  <si>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</si>
  <si>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</si>
  <si>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</si>
  <si>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</si>
  <si>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</si>
  <si>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</si>
  <si>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</si>
  <si>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</si>
  <si>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</si>
  <si>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</si>
  <si>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</si>
  <si>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</si>
  <si>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</si>
  <si>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</si>
  <si>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</si>
  <si>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</si>
  <si>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</si>
  <si>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</si>
  <si>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</si>
  <si>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</si>
  <si>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</si>
  <si>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</si>
  <si>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</si>
  <si>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</si>
  <si>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</si>
  <si>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</si>
  <si>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</si>
  <si>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</si>
  <si>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</si>
  <si>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</si>
  <si>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</si>
  <si>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</si>
  <si>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</si>
  <si>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</si>
  <si>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</si>
  <si>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</si>
  <si>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</si>
  <si>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</si>
  <si>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</si>
  <si>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</si>
  <si>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</si>
  <si>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</si>
  <si>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</si>
  <si>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</si>
  <si>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</si>
  <si>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</si>
  <si>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</si>
  <si>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</si>
  <si>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</si>
  <si>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</si>
  <si>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</si>
  <si>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</si>
  <si>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</si>
  <si>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</si>
  <si>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</si>
  <si>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</si>
  <si>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</si>
  <si>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</si>
  <si>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</si>
  <si>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</si>
  <si>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</si>
  <si>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</si>
  <si>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</si>
  <si>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</si>
  <si>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</si>
  <si>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</si>
  <si>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</si>
  <si>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</si>
  <si>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</si>
  <si>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</si>
  <si>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</si>
  <si>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</si>
  <si>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</si>
  <si>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</si>
  <si>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</si>
  <si>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</si>
  <si>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</si>
  <si>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</si>
  <si>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</si>
  <si>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</si>
  <si>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</si>
  <si>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</si>
  <si>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</si>
  <si>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</si>
  <si>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</si>
  <si>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</si>
  <si>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</si>
  <si>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</si>
  <si>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</si>
  <si>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</si>
  <si>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</si>
  <si>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</si>
  <si>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</si>
  <si>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</si>
  <si>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</si>
  <si>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</si>
  <si>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</si>
  <si>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</si>
  <si>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</si>
  <si>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</si>
  <si>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</si>
  <si>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</si>
  <si>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</si>
  <si>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</si>
  <si>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</si>
  <si>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</si>
  <si>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</si>
  <si>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</si>
  <si>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</si>
  <si>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</si>
  <si>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</si>
  <si>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</si>
  <si>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</si>
  <si>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</si>
  <si>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</si>
  <si>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</si>
  <si>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</si>
  <si>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</si>
  <si>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</si>
  <si>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</si>
  <si>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</si>
  <si>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</si>
  <si>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</si>
  <si>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</si>
  <si>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</si>
  <si>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</si>
  <si>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</si>
  <si>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</si>
  <si>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</si>
  <si>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</si>
  <si>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</si>
  <si>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</si>
  <si>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</si>
  <si>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</si>
  <si>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</si>
  <si>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</si>
  <si>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</si>
  <si>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</si>
  <si>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</si>
  <si>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</si>
  <si>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</si>
  <si>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</si>
  <si>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</si>
  <si>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</si>
  <si>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</si>
  <si>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</si>
  <si>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</si>
  <si>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</si>
  <si>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</si>
  <si>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</si>
  <si>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</si>
  <si>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</si>
  <si>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</si>
  <si>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</si>
  <si>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</si>
  <si>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</si>
  <si>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</si>
  <si>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</si>
  <si>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</si>
  <si>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</si>
  <si>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</si>
  <si>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</si>
  <si>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</si>
  <si>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</si>
  <si>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</si>
  <si>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</si>
  <si>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</si>
  <si>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</si>
  <si>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</si>
  <si>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</si>
  <si>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</si>
  <si>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</si>
  <si>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</si>
  <si>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</si>
  <si>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</si>
  <si>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</si>
  <si>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</si>
  <si>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</si>
  <si>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</si>
  <si>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</si>
  <si>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</si>
  <si>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</si>
  <si>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</si>
  <si>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</si>
  <si>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</si>
  <si>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</si>
  <si>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</si>
  <si>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</si>
  <si>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</si>
  <si>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</si>
  <si>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</si>
  <si>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</si>
  <si>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</si>
  <si>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</si>
  <si>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</si>
  <si>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</si>
  <si>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</si>
  <si>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</si>
  <si>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</si>
  <si>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</si>
  <si>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</si>
  <si>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</si>
  <si>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</si>
  <si>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</si>
  <si>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</si>
  <si>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</si>
  <si>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</si>
  <si>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</si>
  <si>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</si>
  <si>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</si>
  <si>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</si>
  <si>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</si>
  <si>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</si>
  <si>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</si>
  <si>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</si>
  <si>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</si>
  <si>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</si>
  <si>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</si>
  <si>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</si>
  <si>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</si>
  <si>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</si>
  <si>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</si>
  <si>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</si>
  <si>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</si>
  <si>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</si>
  <si>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</si>
  <si>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</si>
  <si>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</si>
  <si>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</si>
  <si>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</si>
  <si>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</si>
  <si>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</si>
  <si>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</si>
  <si>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</si>
  <si>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</si>
  <si>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</si>
  <si>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</si>
  <si>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</si>
  <si>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</si>
  <si>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</si>
  <si>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</si>
  <si>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</si>
  <si>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</si>
  <si>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</si>
  <si>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</si>
  <si>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</si>
  <si>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</si>
  <si>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</si>
  <si>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</si>
  <si>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</si>
  <si>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</si>
  <si>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</si>
  <si>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</si>
  <si>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</si>
  <si>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</si>
  <si>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</si>
  <si>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</si>
  <si>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</si>
  <si>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</si>
  <si>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</si>
  <si>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</si>
  <si>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</si>
  <si>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</si>
  <si>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</si>
  <si>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</si>
  <si>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</si>
  <si>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</si>
  <si>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</si>
  <si>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</si>
  <si>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</si>
  <si>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</si>
  <si>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</si>
  <si>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</si>
  <si>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</si>
  <si>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</si>
  <si>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</si>
  <si>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</si>
  <si>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</si>
  <si>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</si>
  <si>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</si>
  <si>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</si>
  <si>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</si>
  <si>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</si>
  <si>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</si>
  <si>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</si>
  <si>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</si>
  <si>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</si>
  <si>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</si>
  <si>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</si>
  <si>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</si>
  <si>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</si>
  <si>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</si>
  <si>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</si>
  <si>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</si>
  <si>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</si>
  <si>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</si>
  <si>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</si>
  <si>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</si>
  <si>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</si>
  <si>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</si>
  <si>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</si>
  <si>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</si>
  <si>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</si>
  <si>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</si>
  <si>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</si>
  <si>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</si>
  <si>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</si>
  <si>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</si>
  <si>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</si>
  <si>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</si>
  <si>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</si>
  <si>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</si>
  <si>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</si>
  <si>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</si>
  <si>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</si>
  <si>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</si>
  <si>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</si>
  <si>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</si>
  <si>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</si>
  <si>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</si>
  <si>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</si>
  <si>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</si>
  <si>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</si>
  <si>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</si>
  <si>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</si>
  <si>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</si>
  <si>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</si>
  <si>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</si>
  <si>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</si>
  <si>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</si>
  <si>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</si>
  <si>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</si>
  <si>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</si>
  <si>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</si>
  <si>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</si>
  <si>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</si>
  <si>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</si>
  <si>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</si>
  <si>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</si>
  <si>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</si>
  <si>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</si>
  <si>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</si>
  <si>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</si>
  <si>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</si>
  <si>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</si>
  <si>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</si>
  <si>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</si>
  <si>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</si>
  <si>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</si>
  <si>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</si>
  <si>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</si>
  <si>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</si>
  <si>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</si>
  <si>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</si>
  <si>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</si>
  <si>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</si>
  <si>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</si>
  <si>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</si>
  <si>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</si>
  <si>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</si>
  <si>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</si>
  <si>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</si>
  <si>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</si>
  <si>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</si>
  <si>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</si>
  <si>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</si>
  <si>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</si>
  <si>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</si>
  <si>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</si>
  <si>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</si>
  <si>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</si>
  <si>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</si>
  <si>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</si>
  <si>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</si>
  <si>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</si>
  <si>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</si>
  <si>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</si>
  <si>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</si>
  <si>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</si>
  <si>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</si>
  <si>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</si>
  <si>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</si>
  <si>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</si>
  <si>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</si>
  <si>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</si>
  <si>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</si>
  <si>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</si>
  <si>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</si>
  <si>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</si>
  <si>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</si>
  <si>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</si>
  <si>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</si>
  <si>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</si>
  <si>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</si>
  <si>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</si>
  <si>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</si>
  <si>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</si>
  <si>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</si>
  <si>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</si>
  <si>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</si>
  <si>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</si>
  <si>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</si>
  <si>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</si>
  <si>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</si>
  <si>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</si>
  <si>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</si>
  <si>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</si>
  <si>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</si>
  <si>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</si>
  <si>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</si>
  <si>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</si>
  <si>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</si>
  <si>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</si>
  <si>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</si>
  <si>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</si>
  <si>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</si>
  <si>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</si>
  <si>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</si>
  <si>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</si>
  <si>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</si>
  <si>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</si>
  <si>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</si>
  <si>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</si>
  <si>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</si>
  <si>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</si>
  <si>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</si>
  <si>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</si>
  <si>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</si>
  <si>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</si>
  <si>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</si>
  <si>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</si>
  <si>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</si>
  <si>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</si>
  <si>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</si>
  <si>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</si>
  <si>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</si>
  <si>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</si>
  <si>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</si>
  <si>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</si>
  <si>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</si>
  <si>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</si>
  <si>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</si>
  <si>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</si>
  <si>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</si>
  <si>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</si>
  <si>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</si>
  <si>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</si>
  <si>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</si>
  <si>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</si>
  <si>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</si>
  <si>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</si>
  <si>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</si>
  <si>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</si>
  <si>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</si>
  <si>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</si>
  <si>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</si>
  <si>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</si>
  <si>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</si>
  <si>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</si>
  <si>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</si>
  <si>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</si>
  <si>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</si>
  <si>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</si>
  <si>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</si>
  <si>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</si>
  <si>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</si>
  <si>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</si>
  <si>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</si>
  <si>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</si>
  <si>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</si>
  <si>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</si>
  <si>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</si>
  <si>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</si>
  <si>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</si>
  <si>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</si>
  <si>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</si>
  <si>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</si>
  <si>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</si>
  <si>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</si>
  <si>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</si>
  <si>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</si>
  <si>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</si>
  <si>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</si>
  <si>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</si>
  <si>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</si>
  <si>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</si>
  <si>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</si>
  <si>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</si>
  <si>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</si>
  <si>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</si>
  <si>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</si>
  <si>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</si>
  <si>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</si>
  <si>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</si>
  <si>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</si>
  <si>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</si>
  <si>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</si>
  <si>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</si>
  <si>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</si>
  <si>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</si>
  <si>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</si>
  <si>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</si>
  <si>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</si>
  <si>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</si>
  <si>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</si>
  <si>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</si>
  <si>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</si>
  <si>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</si>
  <si>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</si>
  <si>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</si>
  <si>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</si>
  <si>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</si>
  <si>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</si>
  <si>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</si>
  <si>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</si>
  <si>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</si>
  <si>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</si>
  <si>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</si>
  <si>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</si>
  <si>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</si>
  <si>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</si>
  <si>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</si>
  <si>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</si>
  <si>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</si>
  <si>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</si>
  <si>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</si>
  <si>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</si>
  <si>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</si>
  <si>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</si>
  <si>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</si>
  <si>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</si>
  <si>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</si>
  <si>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</si>
  <si>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</si>
  <si>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</si>
  <si>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</si>
  <si>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</si>
  <si>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</si>
  <si>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</si>
  <si>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</si>
  <si>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</si>
  <si>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</si>
  <si>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</si>
  <si>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</si>
  <si>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</si>
  <si>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</si>
  <si>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</si>
  <si>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</si>
  <si>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</si>
  <si>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</si>
  <si>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</si>
  <si>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</si>
  <si>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</si>
  <si>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</si>
  <si>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</si>
  <si>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</si>
  <si>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</si>
  <si>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</si>
  <si>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</si>
  <si>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</si>
  <si>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</si>
  <si>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</si>
  <si>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</si>
  <si>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</si>
  <si>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</si>
  <si>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</si>
  <si>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</si>
  <si>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</si>
  <si>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</si>
  <si>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</si>
  <si>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</si>
  <si>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</si>
  <si>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</si>
  <si>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</si>
  <si>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</si>
  <si>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</si>
  <si>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</si>
  <si>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</si>
  <si>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</si>
  <si>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</si>
  <si>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</si>
  <si>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</si>
  <si>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</si>
  <si>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</si>
  <si>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</si>
  <si>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</si>
  <si>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</si>
  <si>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</si>
  <si>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</si>
  <si>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</si>
  <si>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</si>
  <si>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</si>
  <si>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</si>
  <si>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</si>
  <si>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</si>
  <si>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</si>
  <si>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</si>
  <si>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</si>
  <si>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</si>
  <si>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</si>
  <si>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</si>
  <si>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</si>
  <si>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</si>
  <si>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</si>
  <si>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</si>
  <si>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</si>
  <si>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</si>
  <si>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</si>
  <si>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</si>
  <si>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</si>
  <si>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</si>
  <si>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</si>
  <si>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</si>
  <si>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</si>
  <si>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</si>
  <si>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</si>
  <si>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</si>
  <si>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</si>
  <si>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</si>
  <si>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</si>
  <si>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</si>
  <si>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</si>
  <si>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</si>
  <si>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</si>
  <si>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</si>
  <si>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</si>
  <si>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</si>
  <si>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</si>
  <si>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</si>
  <si>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</si>
  <si>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</si>
  <si>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</si>
  <si>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</si>
  <si>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</si>
  <si>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</si>
  <si>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</si>
  <si>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</si>
  <si>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</si>
  <si>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</si>
  <si>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</si>
  <si>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</si>
  <si>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</si>
  <si>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</si>
  <si>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</si>
  <si>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</si>
  <si>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</si>
  <si>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</si>
  <si>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</si>
  <si>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</si>
  <si>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</si>
  <si>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</si>
  <si>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</si>
  <si>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</si>
  <si>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</si>
  <si>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</si>
  <si>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</si>
  <si>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</si>
  <si>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</si>
  <si>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</si>
  <si>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</si>
  <si>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</si>
  <si>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</si>
  <si>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</si>
  <si>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</si>
  <si>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</si>
  <si>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</si>
  <si>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</si>
  <si>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</si>
  <si>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</si>
  <si>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</si>
  <si>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</si>
  <si>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</si>
  <si>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</si>
  <si>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</si>
  <si>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</si>
  <si>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</si>
  <si>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</si>
  <si>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</si>
  <si>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</si>
  <si>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</si>
  <si>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</si>
  <si>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</si>
  <si>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</si>
  <si>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</si>
  <si>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</si>
  <si>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</si>
  <si>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</si>
  <si>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</si>
  <si>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</si>
  <si>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</si>
  <si>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</si>
  <si>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</si>
  <si>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</si>
  <si>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</si>
  <si>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</si>
  <si>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</si>
  <si>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</si>
  <si>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</si>
  <si>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</si>
  <si>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</si>
  <si>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</si>
  <si>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</si>
  <si>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</si>
  <si>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</si>
  <si>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</si>
  <si>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</si>
  <si>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</si>
  <si>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</si>
  <si>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</si>
  <si>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</si>
  <si>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</si>
  <si>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</si>
  <si>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</si>
  <si>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</si>
  <si>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</si>
  <si>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</si>
  <si>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</si>
  <si>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</si>
  <si>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</si>
  <si>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</si>
  <si>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</si>
  <si>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</si>
  <si>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</si>
  <si>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</si>
  <si>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</si>
  <si>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</si>
  <si>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</si>
  <si>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</si>
  <si>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</si>
  <si>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</si>
  <si>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</si>
  <si>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</si>
  <si>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</si>
  <si>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</si>
  <si>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</si>
  <si>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</si>
  <si>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</si>
  <si>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</si>
  <si>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</si>
  <si>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</si>
  <si>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</si>
  <si>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</si>
  <si>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</si>
  <si>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</si>
  <si>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</si>
  <si>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</si>
  <si>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</si>
  <si>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</si>
  <si>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</si>
  <si>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</si>
  <si>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</si>
  <si>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</si>
  <si>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</si>
  <si>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</si>
  <si>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</si>
  <si>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</si>
  <si>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</si>
  <si>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</si>
  <si>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</si>
  <si>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</si>
  <si>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</si>
  <si>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</si>
  <si>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</si>
  <si>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</si>
  <si>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</si>
  <si>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</si>
  <si>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</si>
  <si>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</si>
  <si>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</si>
  <si>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</si>
  <si>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</si>
  <si>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</si>
  <si>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</si>
  <si>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</si>
  <si>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</si>
  <si>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</si>
  <si>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</si>
  <si>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</si>
  <si>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</si>
  <si>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</si>
  <si>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</si>
  <si>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</si>
  <si>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</si>
  <si>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</si>
  <si>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</si>
  <si>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</si>
  <si>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</si>
  <si>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</si>
  <si>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</si>
  <si>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</si>
  <si>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</si>
  <si>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</si>
  <si>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</si>
  <si>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</si>
  <si>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</si>
  <si>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</si>
  <si>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</si>
  <si>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</si>
  <si>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</si>
  <si>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</si>
  <si>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</si>
  <si>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</si>
  <si>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</si>
  <si>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</si>
  <si>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</si>
  <si>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</si>
  <si>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</si>
  <si>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</si>
  <si>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</si>
  <si>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</si>
  <si>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</si>
  <si>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</si>
  <si>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</si>
  <si>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</si>
  <si>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</si>
  <si>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</si>
  <si>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</si>
  <si>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</si>
  <si>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</si>
  <si>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</si>
  <si>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</si>
  <si>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</si>
  <si>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</si>
  <si>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</si>
  <si>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</si>
  <si>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</si>
  <si>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</si>
  <si>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</si>
  <si>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</si>
  <si>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</si>
  <si>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</si>
  <si>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</si>
  <si>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</si>
  <si>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</si>
  <si>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</si>
  <si>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</si>
  <si>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</si>
  <si>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</si>
  <si>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</si>
  <si>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</si>
  <si>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</si>
  <si>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</si>
  <si>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</si>
  <si>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</si>
  <si>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</si>
  <si>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</si>
  <si>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</si>
  <si>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</si>
  <si>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</si>
  <si>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</si>
  <si>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</si>
  <si>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</si>
  <si>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</si>
  <si>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</si>
  <si>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</si>
  <si>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</si>
  <si>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</si>
  <si>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</si>
  <si>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</si>
  <si>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</si>
  <si>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</si>
  <si>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</si>
  <si>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</si>
  <si>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</si>
  <si>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</si>
  <si>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</si>
  <si>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</si>
  <si>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</si>
  <si>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</si>
  <si>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</si>
  <si>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</si>
  <si>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</si>
  <si>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</si>
  <si>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</si>
  <si>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</si>
  <si>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</si>
  <si>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</si>
  <si>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</si>
  <si>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</si>
  <si>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</si>
  <si>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</si>
  <si>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</si>
  <si>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</si>
  <si>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</si>
  <si>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</si>
  <si>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</si>
  <si>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</si>
  <si>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</si>
  <si>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</si>
  <si>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</si>
  <si>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</si>
  <si>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</si>
  <si>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</si>
  <si>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</si>
  <si>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</si>
  <si>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</si>
  <si>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</si>
  <si>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</si>
  <si>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</si>
  <si>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</si>
  <si>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</si>
  <si>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</si>
  <si>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</si>
  <si>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</si>
  <si>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</si>
  <si>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</si>
  <si>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</si>
  <si>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</si>
  <si>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</si>
  <si>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</si>
  <si>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</si>
  <si>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</si>
  <si>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</si>
  <si>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</si>
  <si>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</si>
  <si>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</si>
  <si>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</si>
  <si>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</si>
  <si>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</si>
  <si>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</si>
  <si>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</si>
  <si>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</si>
  <si>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</si>
  <si>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</si>
  <si>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</si>
  <si>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</si>
  <si>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</si>
  <si>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</si>
  <si>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</si>
  <si>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</si>
  <si>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</si>
  <si>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</si>
  <si>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</si>
  <si>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</si>
  <si>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</si>
  <si>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</si>
  <si>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</si>
  <si>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</si>
  <si>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</si>
  <si>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</si>
  <si>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</si>
  <si>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</si>
  <si>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</si>
  <si>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</si>
  <si>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</si>
  <si>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</si>
  <si>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</si>
  <si>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</si>
  <si>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</si>
  <si>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</si>
  <si>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</si>
  <si>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</si>
  <si>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</si>
  <si>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</si>
  <si>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</si>
  <si>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</si>
  <si>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</si>
  <si>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</si>
  <si>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</si>
  <si>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</si>
  <si>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</si>
  <si>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</si>
  <si>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</si>
  <si>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</si>
  <si>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</si>
  <si>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</si>
  <si>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</si>
  <si>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</si>
  <si>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</si>
  <si>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</si>
  <si>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</si>
  <si>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</si>
  <si>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</si>
  <si>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</si>
  <si>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</si>
  <si>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</si>
  <si>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</si>
  <si>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</si>
  <si>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</si>
  <si>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</si>
  <si>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</si>
  <si>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</si>
  <si>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</si>
  <si>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</si>
  <si>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</si>
  <si>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</si>
  <si>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</si>
  <si>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</si>
  <si>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</si>
  <si>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</si>
  <si>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</si>
  <si>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</si>
  <si>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</si>
  <si>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</si>
  <si>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</si>
  <si>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</si>
  <si>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</si>
  <si>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</si>
  <si>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</si>
  <si>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</si>
  <si>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</si>
  <si>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</si>
  <si>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</si>
  <si>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</si>
  <si>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</si>
  <si>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</si>
  <si>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</si>
  <si>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</si>
  <si>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</si>
  <si>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</si>
  <si>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</si>
  <si>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</si>
  <si>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</si>
  <si>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</si>
  <si>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</si>
  <si>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</si>
  <si>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</si>
  <si>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</si>
  <si>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</si>
  <si>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</si>
  <si>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</si>
  <si>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</si>
  <si>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</si>
  <si>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</si>
  <si>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</si>
  <si>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</si>
  <si>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</si>
  <si>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</si>
  <si>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</si>
  <si>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</si>
  <si>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</si>
  <si>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</si>
  <si>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</si>
  <si>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</si>
  <si>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</si>
  <si>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</si>
  <si>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</si>
  <si>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</si>
  <si>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</si>
  <si>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</si>
  <si>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</si>
  <si>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</si>
  <si>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</si>
  <si>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</si>
  <si>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</si>
  <si>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</si>
  <si>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</si>
  <si>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</si>
  <si>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</si>
  <si>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</si>
  <si>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</si>
  <si>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</si>
  <si>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</si>
  <si>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</si>
  <si>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</si>
  <si>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</si>
  <si>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</si>
  <si>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</si>
  <si>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</si>
  <si>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</si>
  <si>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</si>
  <si>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</si>
  <si>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</si>
  <si>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</si>
  <si>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</si>
  <si>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</si>
  <si>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</si>
  <si>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</si>
  <si>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</si>
  <si>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</si>
  <si>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</si>
  <si>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</si>
  <si>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</si>
  <si>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</si>
  <si>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</si>
  <si>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</si>
  <si>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</si>
  <si>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</si>
  <si>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</si>
  <si>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</si>
  <si>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</si>
  <si>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</si>
  <si>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</si>
  <si>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</si>
  <si>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</si>
  <si>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</si>
  <si>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</si>
  <si>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</si>
  <si>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</si>
  <si>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</si>
  <si>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</si>
  <si>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</si>
  <si>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</si>
  <si>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</si>
  <si>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</si>
  <si>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</si>
  <si>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</si>
  <si>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</si>
  <si>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</si>
  <si>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</si>
  <si>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</si>
  <si>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</si>
  <si>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</si>
  <si>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</si>
  <si>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</si>
  <si>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</si>
  <si>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</si>
  <si>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</si>
  <si>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</si>
  <si>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</si>
  <si>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</si>
  <si>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</si>
  <si>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</si>
  <si>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</si>
  <si>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</si>
  <si>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</si>
  <si>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</si>
  <si>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</si>
  <si>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</si>
  <si>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</si>
  <si>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</si>
  <si>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</si>
  <si>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</si>
  <si>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</si>
  <si>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</si>
  <si>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</si>
  <si>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</si>
  <si>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</si>
  <si>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</si>
  <si>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</si>
  <si>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</si>
  <si>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</si>
  <si>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</si>
  <si>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</si>
  <si>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</si>
  <si>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</si>
  <si>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</si>
  <si>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</si>
  <si>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</si>
  <si>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</si>
  <si>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</si>
  <si>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</si>
  <si>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</si>
  <si>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</si>
  <si>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</si>
  <si>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</si>
  <si>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</si>
  <si>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</si>
  <si>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</si>
  <si>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</si>
  <si>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</si>
  <si>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</si>
  <si>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</si>
  <si>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</si>
  <si>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</si>
  <si>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</si>
  <si>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</si>
  <si>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</si>
  <si>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</si>
  <si>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</si>
  <si>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</si>
  <si>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</si>
  <si>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</si>
  <si>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</si>
  <si>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</si>
  <si>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</si>
  <si>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</si>
  <si>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</si>
  <si>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</si>
  <si>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</si>
  <si>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</si>
  <si>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</si>
  <si>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</si>
  <si>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</si>
  <si>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</si>
  <si>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</si>
  <si>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</si>
  <si>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</si>
  <si>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</si>
  <si>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</si>
  <si>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</si>
  <si>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</si>
  <si>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</si>
  <si>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</si>
  <si>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</si>
  <si>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</si>
  <si>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</si>
  <si>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</si>
  <si>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</si>
  <si>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</si>
  <si>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</si>
  <si>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</si>
  <si>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</si>
  <si>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</si>
  <si>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</si>
  <si>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</si>
  <si>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</si>
  <si>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</si>
  <si>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</si>
  <si>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</si>
  <si>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</si>
  <si>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</si>
  <si>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</si>
  <si>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</si>
  <si>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</si>
  <si>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</si>
  <si>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</si>
  <si>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</si>
  <si>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</si>
  <si>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</si>
  <si>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</si>
  <si>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</si>
  <si>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</si>
  <si>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</si>
  <si>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</si>
  <si>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</si>
  <si>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</si>
  <si>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</si>
  <si>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</si>
  <si>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</si>
  <si>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</si>
  <si>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</si>
  <si>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</si>
  <si>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</si>
  <si>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</si>
  <si>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</si>
  <si>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</si>
  <si>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</si>
  <si>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</si>
  <si>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</si>
  <si>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</si>
  <si>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</si>
  <si>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</si>
  <si>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</si>
  <si>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</si>
  <si>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</si>
  <si>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</si>
  <si>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</si>
  <si>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</si>
  <si>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</si>
  <si>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</si>
  <si>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</si>
  <si>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</si>
  <si>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</si>
  <si>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</si>
  <si>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</si>
  <si>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</si>
  <si>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</si>
  <si>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</si>
  <si>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</si>
  <si>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</si>
  <si>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</si>
  <si>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</si>
  <si>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</si>
  <si>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</si>
  <si>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</si>
  <si>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</si>
  <si>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</si>
  <si>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</si>
  <si>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</si>
  <si>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</si>
  <si>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</si>
  <si>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</si>
  <si>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</si>
  <si>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</si>
  <si>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</si>
  <si>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</si>
  <si>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</si>
  <si>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</si>
  <si>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</si>
  <si>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</si>
  <si>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</si>
  <si>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</si>
  <si>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</si>
  <si>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</si>
  <si>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</si>
  <si>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</si>
  <si>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</si>
  <si>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</si>
  <si>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</si>
  <si>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</si>
  <si>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</si>
  <si>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</si>
  <si>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</si>
  <si>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</si>
  <si>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</si>
  <si>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</si>
  <si>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</si>
  <si>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</si>
  <si>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</si>
  <si>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</si>
  <si>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</si>
  <si>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</si>
  <si>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</si>
  <si>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</si>
  <si>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</si>
  <si>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</si>
  <si>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</si>
  <si>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</si>
  <si>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</si>
  <si>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</si>
  <si>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</si>
  <si>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</si>
  <si>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</si>
  <si>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</si>
  <si>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</si>
  <si>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</si>
  <si>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</si>
  <si>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</si>
  <si>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</si>
  <si>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</si>
  <si>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</si>
  <si>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</si>
  <si>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</si>
  <si>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</si>
  <si>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</si>
  <si>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</si>
  <si>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</si>
  <si>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</si>
  <si>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</si>
  <si>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</si>
  <si>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</si>
  <si>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</si>
  <si>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</si>
  <si>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</si>
  <si>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</si>
  <si>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</si>
  <si>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</si>
  <si>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</si>
  <si>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</si>
  <si>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</si>
  <si>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</si>
  <si>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</si>
  <si>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</si>
  <si>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</si>
  <si>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</si>
  <si>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</si>
  <si>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</si>
  <si>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</si>
  <si>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</si>
  <si>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</si>
  <si>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</si>
  <si>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</si>
  <si>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</si>
  <si>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</si>
  <si>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</si>
  <si>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</si>
  <si>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</si>
  <si>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</si>
  <si>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</si>
  <si>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</si>
  <si>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</si>
  <si>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</si>
  <si>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</si>
  <si>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</si>
  <si>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</si>
  <si>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</si>
  <si>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</si>
  <si>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</si>
  <si>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</si>
  <si>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</si>
  <si>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</si>
  <si>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</si>
  <si>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</si>
  <si>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</si>
  <si>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</si>
  <si>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</si>
  <si>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</si>
  <si>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</si>
  <si>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</si>
  <si>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</si>
  <si>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</si>
  <si>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</si>
  <si>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</si>
  <si>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</si>
  <si>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</si>
  <si>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</si>
  <si>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</si>
  <si>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</si>
  <si>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</si>
  <si>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</si>
  <si>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</si>
  <si>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</si>
  <si>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</si>
  <si>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</si>
  <si>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</si>
  <si>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</si>
  <si>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</si>
  <si>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</si>
  <si>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</si>
  <si>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</si>
  <si>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</si>
  <si>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</si>
  <si>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</si>
  <si>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</si>
  <si>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</si>
  <si>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</si>
  <si>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</si>
  <si>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</si>
  <si>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</si>
  <si>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</si>
  <si>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</si>
  <si>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</si>
  <si>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</si>
  <si>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</si>
  <si>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</si>
  <si>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</si>
  <si>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</si>
  <si>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</si>
  <si>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</si>
  <si>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</si>
  <si>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</si>
  <si>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</si>
  <si>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</si>
  <si>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</si>
  <si>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</si>
  <si>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</si>
  <si>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</si>
  <si>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</si>
  <si>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</si>
  <si>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</si>
  <si>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</si>
  <si>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</si>
  <si>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</si>
  <si>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</si>
  <si>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</si>
  <si>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</si>
  <si>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</si>
  <si>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</si>
  <si>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</si>
  <si>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</si>
  <si>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</si>
  <si>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</si>
  <si>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</si>
  <si>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</si>
  <si>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</si>
  <si>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</si>
  <si>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</si>
  <si>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</si>
  <si>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</si>
  <si>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</si>
  <si>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</si>
  <si>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</si>
  <si>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</si>
  <si>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</si>
  <si>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</si>
  <si>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</si>
  <si>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</si>
  <si>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</si>
  <si>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</si>
  <si>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</si>
  <si>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</si>
  <si>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</si>
  <si>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</si>
  <si>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</si>
  <si>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</si>
  <si>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</si>
  <si>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</si>
  <si>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</si>
  <si>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</si>
  <si>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</si>
  <si>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</si>
  <si>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</si>
  <si>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</si>
  <si>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</si>
  <si>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</si>
  <si>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</si>
  <si>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</si>
  <si>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</si>
  <si>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</si>
  <si>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</si>
  <si>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</si>
  <si>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</si>
  <si>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</si>
  <si>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</si>
  <si>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</si>
  <si>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</si>
  <si>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</si>
  <si>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</si>
  <si>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</si>
  <si>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</si>
  <si>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</si>
  <si>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</si>
  <si>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</si>
  <si>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</si>
  <si>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</si>
  <si>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</si>
  <si>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</si>
  <si>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</si>
  <si>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</si>
  <si>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</si>
  <si>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</si>
  <si>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</si>
  <si>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</si>
  <si>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</si>
  <si>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</si>
  <si>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</si>
  <si>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</si>
  <si>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</si>
  <si>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</si>
  <si>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</si>
  <si>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</si>
  <si>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</si>
  <si>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</si>
  <si>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</si>
  <si>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</si>
  <si>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</si>
  <si>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</si>
  <si>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</si>
  <si>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</si>
  <si>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</si>
  <si>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</si>
  <si>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</si>
  <si>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</si>
  <si>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</si>
  <si>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</si>
  <si>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</si>
  <si>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</si>
  <si>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</si>
  <si>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</si>
  <si>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</si>
  <si>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</si>
  <si>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</si>
  <si>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</si>
  <si>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</si>
  <si>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</si>
  <si>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</si>
  <si>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</si>
  <si>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</si>
  <si>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</si>
  <si>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</si>
  <si>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</si>
  <si>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</si>
  <si>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</si>
  <si>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</si>
  <si>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</si>
  <si>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</si>
  <si>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</si>
  <si>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</si>
  <si>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</si>
  <si>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</si>
  <si>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</si>
  <si>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</si>
  <si>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</si>
  <si>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</si>
  <si>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</si>
  <si>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</si>
  <si>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</si>
  <si>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</si>
  <si>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</si>
  <si>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</si>
  <si>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</si>
  <si>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</si>
  <si>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</si>
  <si>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</si>
  <si>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</si>
  <si>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</si>
  <si>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</si>
  <si>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</si>
  <si>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</si>
  <si>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</si>
  <si>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</si>
  <si>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</si>
  <si>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</si>
  <si>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</si>
  <si>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</si>
  <si>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</si>
  <si>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</si>
  <si>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</si>
  <si>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</si>
  <si>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</si>
  <si>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</si>
  <si>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</si>
  <si>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</si>
  <si>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</si>
  <si>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</si>
  <si>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</si>
  <si>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</si>
  <si>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</si>
  <si>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</si>
  <si>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</si>
  <si>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</si>
  <si>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</si>
  <si>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</si>
  <si>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</si>
  <si>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</si>
  <si>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</si>
  <si>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</si>
  <si>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</si>
  <si>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</si>
  <si>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</si>
  <si>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</si>
  <si>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</si>
  <si>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</si>
  <si>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</si>
  <si>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</si>
  <si>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</si>
  <si>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</si>
  <si>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</si>
  <si>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</si>
  <si>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</si>
  <si>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</si>
  <si>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</si>
  <si>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</si>
  <si>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</si>
  <si>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</si>
  <si>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</si>
  <si>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</si>
  <si>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</si>
  <si>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</si>
  <si>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</si>
  <si>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</si>
  <si>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</si>
  <si>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</si>
  <si>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</si>
  <si>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</si>
  <si>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</si>
  <si>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</si>
  <si>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</si>
  <si>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</si>
  <si>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</si>
  <si>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</si>
  <si>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</si>
  <si>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</si>
  <si>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</si>
  <si>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</si>
  <si>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</si>
  <si>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</si>
  <si>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</si>
  <si>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</si>
  <si>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</si>
  <si>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</si>
  <si>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</si>
  <si>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</si>
  <si>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</si>
  <si>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</si>
  <si>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</si>
  <si>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</si>
  <si>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</si>
  <si>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</si>
  <si>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</si>
  <si>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</si>
  <si>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</si>
  <si>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</si>
  <si>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</si>
  <si>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</si>
  <si>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</si>
  <si>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</si>
  <si>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</si>
  <si>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</si>
  <si>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</si>
  <si>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</si>
  <si>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</si>
  <si>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</si>
  <si>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</si>
  <si>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</si>
  <si>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</si>
  <si>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</si>
  <si>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</si>
  <si>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</si>
  <si>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</si>
  <si>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</si>
  <si>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</si>
  <si>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</si>
  <si>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</si>
  <si>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</si>
  <si>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</si>
  <si>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</si>
  <si>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</si>
  <si>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</si>
  <si>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</si>
  <si>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</si>
  <si>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</si>
  <si>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</si>
  <si>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</si>
  <si>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</si>
  <si>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</si>
  <si>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</si>
  <si>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</si>
  <si>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</si>
  <si>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</si>
  <si>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</si>
  <si>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</si>
  <si>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</si>
  <si>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</si>
  <si>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</si>
  <si>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</si>
  <si>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</si>
  <si>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</si>
  <si>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</si>
  <si>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</si>
  <si>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</si>
  <si>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</si>
  <si>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</si>
  <si>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</si>
  <si>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</si>
  <si>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</si>
  <si>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</si>
  <si>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</si>
  <si>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</si>
  <si>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</si>
  <si>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</si>
  <si>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</si>
  <si>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</si>
  <si>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</si>
  <si>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</si>
  <si>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</si>
  <si>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</si>
  <si>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</si>
  <si>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</si>
  <si>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</si>
  <si>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</si>
  <si>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</si>
  <si>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</si>
  <si>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</si>
  <si>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</si>
  <si>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</si>
  <si>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</si>
  <si>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</si>
  <si>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</si>
  <si>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</si>
  <si>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</si>
  <si>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</si>
  <si>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</si>
  <si>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</si>
  <si>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</si>
  <si>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</si>
  <si>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</si>
  <si>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</si>
  <si>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</si>
  <si>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</si>
  <si>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</si>
  <si>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</si>
  <si>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</si>
  <si>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</si>
  <si>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</si>
  <si>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</si>
  <si>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</si>
  <si>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</si>
  <si>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</si>
  <si>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</si>
  <si>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</si>
  <si>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</si>
  <si>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</si>
  <si>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</si>
  <si>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</si>
  <si>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</si>
  <si>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</si>
  <si>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</si>
  <si>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</si>
  <si>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</si>
  <si>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</si>
  <si>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</si>
  <si>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</si>
  <si>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</si>
  <si>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</si>
  <si>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</si>
  <si>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</si>
  <si>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</si>
  <si>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</si>
  <si>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</si>
  <si>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</si>
  <si>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</si>
  <si>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</si>
  <si>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</si>
  <si>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</si>
  <si>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</si>
  <si>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</si>
  <si>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</si>
  <si>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</si>
  <si>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</si>
  <si>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</si>
  <si>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</si>
  <si>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</si>
  <si>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</si>
  <si>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</si>
  <si>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</si>
  <si>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</si>
  <si>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</si>
  <si>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</si>
  <si>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</si>
  <si>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</si>
  <si>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</si>
  <si>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</si>
  <si>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</si>
  <si>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</si>
  <si>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</si>
  <si>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</si>
  <si>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</si>
  <si>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</si>
  <si>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</si>
  <si>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</si>
  <si>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</si>
  <si>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</si>
  <si>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</si>
  <si>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</si>
  <si>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</si>
  <si>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</si>
  <si>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</si>
  <si>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</si>
  <si>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</si>
  <si>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</si>
  <si>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</si>
  <si>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</si>
  <si>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</si>
  <si>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</si>
  <si>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</si>
  <si>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</si>
  <si>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</si>
  <si>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</si>
  <si>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</si>
  <si>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</si>
  <si>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</si>
  <si>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</si>
  <si>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</si>
  <si>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</si>
  <si>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</si>
  <si>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</si>
  <si>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</si>
  <si>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</si>
  <si>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</si>
  <si>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</si>
  <si>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</si>
  <si>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</si>
  <si>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</si>
  <si>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</si>
  <si>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</si>
  <si>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</si>
  <si>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</si>
  <si>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</si>
  <si>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</si>
  <si>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</si>
  <si>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</si>
  <si>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</si>
  <si>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</si>
  <si>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</si>
  <si>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</si>
  <si>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</si>
  <si>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</si>
  <si>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</si>
  <si>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</si>
  <si>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</si>
  <si>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</si>
  <si>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</si>
  <si>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</si>
  <si>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</si>
  <si>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</si>
  <si>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</si>
  <si>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</si>
  <si>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</si>
  <si>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</si>
  <si>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</si>
  <si>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</si>
  <si>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</si>
  <si>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</si>
  <si>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</si>
  <si>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</si>
  <si>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</si>
  <si>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</si>
  <si>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</si>
  <si>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</si>
  <si>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</si>
  <si>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</si>
  <si>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</si>
  <si>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</si>
  <si>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</si>
  <si>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</si>
  <si>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</si>
  <si>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</si>
  <si>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</si>
  <si>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</si>
  <si>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</si>
  <si>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</si>
  <si>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</si>
  <si>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</si>
  <si>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</si>
  <si>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</si>
  <si>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</si>
  <si>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</si>
  <si>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</si>
  <si>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</si>
  <si>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</si>
  <si>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</si>
  <si>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</si>
  <si>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</si>
  <si>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</si>
  <si>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</si>
  <si>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</si>
  <si>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</si>
  <si>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</si>
  <si>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</si>
  <si>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</si>
  <si>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</si>
  <si>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</si>
  <si>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</si>
  <si>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</si>
  <si>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</si>
  <si>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</si>
  <si>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</si>
  <si>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</si>
  <si>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</si>
  <si>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</si>
  <si>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</si>
  <si>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</si>
  <si>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</si>
  <si>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</si>
  <si>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</si>
  <si>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</si>
  <si>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</si>
  <si>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</si>
  <si>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</si>
  <si>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</si>
  <si>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</si>
  <si>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</si>
  <si>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</si>
  <si>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</si>
  <si>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</si>
  <si>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</si>
  <si>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</si>
  <si>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</si>
  <si>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</si>
  <si>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</si>
  <si>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</si>
  <si>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</si>
  <si>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</si>
  <si>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</si>
  <si>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</si>
  <si>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</si>
  <si>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</si>
  <si>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</si>
  <si>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</si>
  <si>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</si>
  <si>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</si>
  <si>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</si>
  <si>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</si>
  <si>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</si>
  <si>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</si>
  <si>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</si>
  <si>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</si>
  <si>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</si>
  <si>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</si>
  <si>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</si>
  <si>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</si>
  <si>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</si>
  <si>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</si>
  <si>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</si>
  <si>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</si>
  <si>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</si>
  <si>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</si>
  <si>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</si>
  <si>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</si>
  <si>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</si>
  <si>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</si>
  <si>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</si>
  <si>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</si>
  <si>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</si>
  <si>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</si>
  <si>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</si>
  <si>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</si>
  <si>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</si>
  <si>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</si>
  <si>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</si>
  <si>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</si>
  <si>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</si>
  <si>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</si>
  <si>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</si>
  <si>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</si>
  <si>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</si>
  <si>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</si>
  <si>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</si>
  <si>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</si>
  <si>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</si>
  <si>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</si>
  <si>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</si>
  <si>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</si>
  <si>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</si>
  <si>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</si>
  <si>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</si>
  <si>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</si>
  <si>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</si>
  <si>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</si>
  <si>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</si>
  <si>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</si>
  <si>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</si>
  <si>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</si>
  <si>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</si>
  <si>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</si>
  <si>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</si>
  <si>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</si>
  <si>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</si>
  <si>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</si>
  <si>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</si>
  <si>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</si>
  <si>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</si>
  <si>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</si>
  <si>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</si>
  <si>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</si>
  <si>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</si>
  <si>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</si>
  <si>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</si>
  <si>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</si>
  <si>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</si>
  <si>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</si>
  <si>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</si>
  <si>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</si>
  <si>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</si>
  <si>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</si>
  <si>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</si>
  <si>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</si>
  <si>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</si>
  <si>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</si>
  <si>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</si>
  <si>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</si>
  <si>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</si>
  <si>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</si>
  <si>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</si>
  <si>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</si>
  <si>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</si>
  <si>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</si>
  <si>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</si>
  <si>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</si>
  <si>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</si>
  <si>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</si>
  <si>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</si>
  <si>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</si>
  <si>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</si>
  <si>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</si>
  <si>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</si>
  <si>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</si>
  <si>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</si>
  <si>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</si>
  <si>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</si>
  <si>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</si>
  <si>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</si>
  <si>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</si>
  <si>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</si>
  <si>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</si>
  <si>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</si>
  <si>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</si>
  <si>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</si>
  <si>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</si>
  <si>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</si>
  <si>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</si>
  <si>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</si>
  <si>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</si>
  <si>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</si>
  <si>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</si>
  <si>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</si>
  <si>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</si>
  <si>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</si>
  <si>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</si>
  <si>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</si>
  <si>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</si>
  <si>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</si>
  <si>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</si>
  <si>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</si>
  <si>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</si>
  <si>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</si>
  <si>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</si>
  <si>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</si>
  <si>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</si>
  <si>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</si>
  <si>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</si>
  <si>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</si>
  <si>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</si>
  <si>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</si>
  <si>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</si>
  <si>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</si>
  <si>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</si>
  <si>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</si>
  <si>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</si>
  <si>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</si>
  <si>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</si>
  <si>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</si>
  <si>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</si>
  <si>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</si>
  <si>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</si>
  <si>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</si>
  <si>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</si>
  <si>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</si>
  <si>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</si>
  <si>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</si>
  <si>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</si>
  <si>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</si>
  <si>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</si>
  <si>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</si>
  <si>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</si>
  <si>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</si>
  <si>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</si>
  <si>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</si>
  <si>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</si>
  <si>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</si>
  <si>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</si>
  <si>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</si>
  <si>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</si>
  <si>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</si>
  <si>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</si>
  <si>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</si>
  <si>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</si>
  <si>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</si>
  <si>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</si>
  <si>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</si>
  <si>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</si>
  <si>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</si>
  <si>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</si>
  <si>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</si>
  <si>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</si>
  <si>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</si>
  <si>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</si>
  <si>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</si>
  <si>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</si>
  <si>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</si>
  <si>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</si>
  <si>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</si>
  <si>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</si>
  <si>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</si>
  <si>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</si>
  <si>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</si>
  <si>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</si>
  <si>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</si>
  <si>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</si>
  <si>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</si>
  <si>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</si>
  <si>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</si>
  <si>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</si>
  <si>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</si>
  <si>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</si>
  <si>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</si>
  <si>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</si>
  <si>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</si>
  <si>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</si>
  <si>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</si>
  <si>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</si>
  <si>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</si>
  <si>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</si>
  <si>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</si>
  <si>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</si>
  <si>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</si>
  <si>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</si>
  <si>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</si>
  <si>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</si>
  <si>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</si>
  <si>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</si>
  <si>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</si>
  <si>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</si>
  <si>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</si>
  <si>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</si>
  <si>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</si>
  <si>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</si>
  <si>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</si>
  <si>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</si>
  <si>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</si>
  <si>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</si>
  <si>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</si>
  <si>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</si>
  <si>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</si>
  <si>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</si>
  <si>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</si>
  <si>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</si>
  <si>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</si>
  <si>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</si>
  <si>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</si>
  <si>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</si>
  <si>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</si>
  <si>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</si>
  <si>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</si>
  <si>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</si>
  <si>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</si>
  <si>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</si>
  <si>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</si>
  <si>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</si>
  <si>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</si>
  <si>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</si>
  <si>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</si>
  <si>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</si>
  <si>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</si>
  <si>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</si>
  <si>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</si>
  <si>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</si>
  <si>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</si>
  <si>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</si>
  <si>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</si>
  <si>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</si>
  <si>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</si>
  <si>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</si>
  <si>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</si>
  <si>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</si>
  <si>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</si>
  <si>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</si>
  <si>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</si>
  <si>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</si>
  <si>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</si>
  <si>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</si>
  <si>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</si>
  <si>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</si>
  <si>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</si>
  <si>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</si>
  <si>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</si>
  <si>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</si>
  <si>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</si>
  <si>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</si>
  <si>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</si>
  <si>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</si>
  <si>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</si>
  <si>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</si>
  <si>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</si>
  <si>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</si>
  <si>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</si>
  <si>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</si>
  <si>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</si>
  <si>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</si>
  <si>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</si>
  <si>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</si>
  <si>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</si>
  <si>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</si>
  <si>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</si>
  <si>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</si>
  <si>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</si>
  <si>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</si>
  <si>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</si>
  <si>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</si>
  <si>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</si>
  <si>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</si>
  <si>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</si>
  <si>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</si>
  <si>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</si>
  <si>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</si>
  <si>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</si>
  <si>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</si>
  <si>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</si>
  <si>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</si>
  <si>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</si>
  <si>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</si>
  <si>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</si>
  <si>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</si>
  <si>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</si>
  <si>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</si>
  <si>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</si>
  <si>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</si>
  <si>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</si>
  <si>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</si>
  <si>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</si>
  <si>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</si>
  <si>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</si>
  <si>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</si>
  <si>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</si>
  <si>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</si>
  <si>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</si>
  <si>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</si>
  <si>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</si>
  <si>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</si>
  <si>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</si>
  <si>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</si>
  <si>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</si>
  <si>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</si>
  <si>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</si>
  <si>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</si>
  <si>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</si>
  <si>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</si>
  <si>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</si>
  <si>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</si>
  <si>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</si>
  <si>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</si>
  <si>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</si>
  <si>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</si>
  <si>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</si>
  <si>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</si>
  <si>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</si>
  <si>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</si>
  <si>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</si>
  <si>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</si>
  <si>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</si>
  <si>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</si>
  <si>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</si>
  <si>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</si>
  <si>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</si>
  <si>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</si>
  <si>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</si>
  <si>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</si>
  <si>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</si>
  <si>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</si>
  <si>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</si>
  <si>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</si>
  <si>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</si>
  <si>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</si>
  <si>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</si>
  <si>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</si>
  <si>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</si>
  <si>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</si>
  <si>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</si>
  <si>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</si>
  <si>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</si>
  <si>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</si>
  <si>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</si>
  <si>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</si>
  <si>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</si>
  <si>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</si>
  <si>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</si>
  <si>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</si>
  <si>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</si>
  <si>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</si>
  <si>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</si>
  <si>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</si>
  <si>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</si>
  <si>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</si>
  <si>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</si>
  <si>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</si>
  <si>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</si>
  <si>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</si>
  <si>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</si>
  <si>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</si>
  <si>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</si>
  <si>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</si>
  <si>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</si>
  <si>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</si>
  <si>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</si>
  <si>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</si>
  <si>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</si>
  <si>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</si>
  <si>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</si>
  <si>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</si>
  <si>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</si>
  <si>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</si>
  <si>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</si>
  <si>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</si>
  <si>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</si>
  <si>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</si>
  <si>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</si>
  <si>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</si>
  <si>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</si>
  <si>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</si>
  <si>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</si>
  <si>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</si>
  <si>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</si>
  <si>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</si>
  <si>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</si>
  <si>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</si>
  <si>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</si>
  <si>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</si>
  <si>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</si>
  <si>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</si>
  <si>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</si>
  <si>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</si>
  <si>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</si>
  <si>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</si>
  <si>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</si>
  <si>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</si>
  <si>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</si>
  <si>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</si>
  <si>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</si>
  <si>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</si>
  <si>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</si>
  <si>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</si>
  <si>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</si>
  <si>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</si>
  <si>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</si>
  <si>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</si>
  <si>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</si>
  <si>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</si>
  <si>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</si>
  <si>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</si>
  <si>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</si>
  <si>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</si>
  <si>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</si>
  <si>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</si>
  <si>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</si>
  <si>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</si>
  <si>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</si>
  <si>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</si>
  <si>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</si>
  <si>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</si>
  <si>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</si>
  <si>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</si>
  <si>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</si>
  <si>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</si>
  <si>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</si>
  <si>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</si>
  <si>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</si>
  <si>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</si>
  <si>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</si>
  <si>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</si>
  <si>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</si>
  <si>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</si>
  <si>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</si>
  <si>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</si>
  <si>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</si>
  <si>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</si>
  <si>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</si>
  <si>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</si>
  <si>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</si>
  <si>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</si>
  <si>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</si>
  <si>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</si>
  <si>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</si>
  <si>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</si>
  <si>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</si>
  <si>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</si>
  <si>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</si>
  <si>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</si>
  <si>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</si>
  <si>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</si>
  <si>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</si>
  <si>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</si>
  <si>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</si>
  <si>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</si>
  <si>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</si>
  <si>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</si>
  <si>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</si>
  <si>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</si>
  <si>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</si>
  <si>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</si>
  <si>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</si>
  <si>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</si>
  <si>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</si>
  <si>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</si>
  <si>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</si>
  <si>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</si>
  <si>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</si>
  <si>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</si>
  <si>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</si>
  <si>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</si>
  <si>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</si>
  <si>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</si>
  <si>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</si>
  <si>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</si>
  <si>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</si>
  <si>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</si>
  <si>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</si>
  <si>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</si>
  <si>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</si>
  <si>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</si>
  <si>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</si>
  <si>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</si>
  <si>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</si>
  <si>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</si>
  <si>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</si>
  <si>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</si>
  <si>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</si>
  <si>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</si>
  <si>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</si>
  <si>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</si>
  <si>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</si>
  <si>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</si>
  <si>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</si>
  <si>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</si>
  <si>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</si>
  <si>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</si>
  <si>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</si>
  <si>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</si>
  <si>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</si>
  <si>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</si>
  <si>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</si>
  <si>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</si>
  <si>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</si>
  <si>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</si>
  <si>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</si>
  <si>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</si>
  <si>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</si>
  <si>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</si>
  <si>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</si>
  <si>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</si>
  <si>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</si>
  <si>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</si>
  <si>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</si>
  <si>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</si>
  <si>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</si>
  <si>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</si>
  <si>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</si>
  <si>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</si>
  <si>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</si>
  <si>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</si>
  <si>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</si>
  <si>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</si>
  <si>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</si>
  <si>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</si>
  <si>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</si>
  <si>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</si>
  <si>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</si>
  <si>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</si>
  <si>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</si>
  <si>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</si>
  <si>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</si>
  <si>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</si>
  <si>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</si>
  <si>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</si>
  <si>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</si>
  <si>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</si>
  <si>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</si>
  <si>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</si>
  <si>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</si>
  <si>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</si>
  <si>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</si>
  <si>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</si>
  <si>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</si>
  <si>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</si>
  <si>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</si>
  <si>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</si>
  <si>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</si>
  <si>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</si>
  <si>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</si>
  <si>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</si>
  <si>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</si>
  <si>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</si>
  <si>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</si>
  <si>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</si>
  <si>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</si>
  <si>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</si>
  <si>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</si>
  <si>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</si>
  <si>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</si>
  <si>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</si>
  <si>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</si>
  <si>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</si>
  <si>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</si>
  <si>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</si>
  <si>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</si>
  <si>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</si>
  <si>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</si>
  <si>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</si>
  <si>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</si>
  <si>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</si>
  <si>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</si>
  <si>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</si>
  <si>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</si>
  <si>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</si>
  <si>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</si>
  <si>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</si>
  <si>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</si>
  <si>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</si>
  <si>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</si>
  <si>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</si>
  <si>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</si>
  <si>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</si>
  <si>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</si>
  <si>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</si>
  <si>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</si>
  <si>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</si>
  <si>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</si>
  <si>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</si>
  <si>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</si>
  <si>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</si>
  <si>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</si>
  <si>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</si>
  <si>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</si>
  <si>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</si>
  <si>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</si>
  <si>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</si>
  <si>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</si>
  <si>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</si>
  <si>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</si>
  <si>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</si>
  <si>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</si>
  <si>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</si>
  <si>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</si>
  <si>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</si>
  <si>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</si>
  <si>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</si>
  <si>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</si>
  <si>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</si>
  <si>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</si>
  <si>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</si>
  <si>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</si>
  <si>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</si>
  <si>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</si>
  <si>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</si>
  <si>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</si>
  <si>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</si>
  <si>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</si>
  <si>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</si>
  <si>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</si>
  <si>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</si>
  <si>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</si>
  <si>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</si>
  <si>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</si>
  <si>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</si>
  <si>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</si>
  <si>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</si>
  <si>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</si>
  <si>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</si>
  <si>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</si>
  <si>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</si>
  <si>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</si>
  <si>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</si>
  <si>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</si>
  <si>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</si>
  <si>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</si>
  <si>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</si>
  <si>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</si>
  <si>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</si>
  <si>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</si>
  <si>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</si>
  <si>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</si>
  <si>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</si>
  <si>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</si>
  <si>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</si>
  <si>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</si>
  <si>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</si>
  <si>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</si>
  <si>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</si>
  <si>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</si>
  <si>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</si>
  <si>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</si>
  <si>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</si>
  <si>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</si>
  <si>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</si>
  <si>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</si>
  <si>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</si>
  <si>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</si>
  <si>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</si>
  <si>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</si>
  <si>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</si>
  <si>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</si>
  <si>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</si>
  <si>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</si>
  <si>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</si>
  <si>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</si>
  <si>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</si>
  <si>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</si>
  <si>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</si>
  <si>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</si>
  <si>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</si>
  <si>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</si>
  <si>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</si>
  <si>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</si>
  <si>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</si>
  <si>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</si>
  <si>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</si>
  <si>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</si>
  <si>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</si>
  <si>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</si>
  <si>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</si>
  <si>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</si>
  <si>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</si>
  <si>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</si>
  <si>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</si>
  <si>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</si>
  <si>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</si>
  <si>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</si>
  <si>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</si>
  <si>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</si>
  <si>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</si>
  <si>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</si>
  <si>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</si>
  <si>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</si>
  <si>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</si>
  <si>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</si>
  <si>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</si>
  <si>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</si>
  <si>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</si>
  <si>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</si>
  <si>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</si>
  <si>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</si>
  <si>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</si>
  <si>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</si>
  <si>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</si>
  <si>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</si>
  <si>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</si>
  <si>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</si>
  <si>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</si>
  <si>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</si>
  <si>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</si>
  <si>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</si>
  <si>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</si>
  <si>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</si>
  <si>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</si>
  <si>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</si>
  <si>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</si>
  <si>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</si>
  <si>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</si>
  <si>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</si>
  <si>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</si>
  <si>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</si>
  <si>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</si>
  <si>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</si>
  <si>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</si>
  <si>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</si>
  <si>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</si>
  <si>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</si>
  <si>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</si>
  <si>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</si>
  <si>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</si>
  <si>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</si>
  <si>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</si>
  <si>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</si>
  <si>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</si>
  <si>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</si>
  <si>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</si>
  <si>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</si>
  <si>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</si>
  <si>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</si>
  <si>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</si>
  <si>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</si>
  <si>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</si>
  <si>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</si>
  <si>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</si>
  <si>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</si>
  <si>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</si>
  <si>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</si>
  <si>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</si>
  <si>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</si>
  <si>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</si>
  <si>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</si>
  <si>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</si>
  <si>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</si>
  <si>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</si>
  <si>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</si>
  <si>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</si>
  <si>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</si>
  <si>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</si>
  <si>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</si>
  <si>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</si>
  <si>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</si>
  <si>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</si>
  <si>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</si>
  <si>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</si>
  <si>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</si>
  <si>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</si>
  <si>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</si>
  <si>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</si>
  <si>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</si>
  <si>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</si>
  <si>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</si>
  <si>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</si>
  <si>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</si>
  <si>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</si>
  <si>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</si>
  <si>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</si>
  <si>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</si>
  <si>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</si>
  <si>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</si>
  <si>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</si>
  <si>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</si>
  <si>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</si>
  <si>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</si>
  <si>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</si>
  <si>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</si>
  <si>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</si>
  <si>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</si>
  <si>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</si>
  <si>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</si>
  <si>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</si>
  <si>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</si>
  <si>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</si>
  <si>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</si>
  <si>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</si>
  <si>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</si>
  <si>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</si>
  <si>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</si>
  <si>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</si>
  <si>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</si>
  <si>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</si>
  <si>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</si>
  <si>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</si>
  <si>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</si>
  <si>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</si>
  <si>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</si>
  <si>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</si>
  <si>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</si>
  <si>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</si>
  <si>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</si>
  <si>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</si>
  <si>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</si>
  <si>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</si>
  <si>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</si>
  <si>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</si>
  <si>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</si>
  <si>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</si>
  <si>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</si>
  <si>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</si>
  <si>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</si>
  <si>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</si>
  <si>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</si>
  <si>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</si>
  <si>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</si>
  <si>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</si>
  <si>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</si>
  <si>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</si>
  <si>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</si>
  <si>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</si>
  <si>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</si>
  <si>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</si>
  <si>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</si>
  <si>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</si>
  <si>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</si>
  <si>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</si>
  <si>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</si>
  <si>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</si>
  <si>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</si>
  <si>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</si>
  <si>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</si>
  <si>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</si>
  <si>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</si>
  <si>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</si>
  <si>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</si>
  <si>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</si>
  <si>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</si>
  <si>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</si>
  <si>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</si>
  <si>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</si>
  <si>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</si>
  <si>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</si>
  <si>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</si>
  <si>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</si>
  <si>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</si>
  <si>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</si>
  <si>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</si>
  <si>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</si>
  <si>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</si>
  <si>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</si>
  <si>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</si>
  <si>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</si>
  <si>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</si>
  <si>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</si>
  <si>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</si>
  <si>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</si>
  <si>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</si>
  <si>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</si>
  <si>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</si>
  <si>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</si>
  <si>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</si>
  <si>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</si>
  <si>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</si>
  <si>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</si>
  <si>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</si>
  <si>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</si>
  <si>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</si>
  <si>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</si>
  <si>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</si>
  <si>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</si>
  <si>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</si>
  <si>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</si>
  <si>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</si>
  <si>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</si>
  <si>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</si>
  <si>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</si>
  <si>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</si>
  <si>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</si>
  <si>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</si>
  <si>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</si>
  <si>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</si>
  <si>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</si>
  <si>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</si>
  <si>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</si>
  <si>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</si>
  <si>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</si>
  <si>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</si>
  <si>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</si>
  <si>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</si>
  <si>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</si>
  <si>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</si>
  <si>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</si>
  <si>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</si>
  <si>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</si>
  <si>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</si>
  <si>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</si>
  <si>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</si>
  <si>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</si>
  <si>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</si>
  <si>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</si>
  <si>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</si>
  <si>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</si>
  <si>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</si>
  <si>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</si>
  <si>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</si>
  <si>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</si>
  <si>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</si>
  <si>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</si>
  <si>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</si>
  <si>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</si>
  <si>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</si>
  <si>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</si>
  <si>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</si>
  <si>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</si>
  <si>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</si>
  <si>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</si>
  <si>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</si>
  <si>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</si>
  <si>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</si>
  <si>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</si>
  <si>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</si>
  <si>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</si>
  <si>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</si>
  <si>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</si>
  <si>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</si>
  <si>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</si>
  <si>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</si>
  <si>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</si>
  <si>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</si>
  <si>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</si>
  <si>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</si>
  <si>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</si>
  <si>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</si>
  <si>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</si>
  <si>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</si>
  <si>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</si>
  <si>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</si>
  <si>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</si>
  <si>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</si>
  <si>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</si>
  <si>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</si>
  <si>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</si>
  <si>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</si>
  <si>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</si>
  <si>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</si>
  <si>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</si>
  <si>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</si>
  <si>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</si>
  <si>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</si>
  <si>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</si>
  <si>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</si>
  <si>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</si>
  <si>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</si>
  <si>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</si>
  <si>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</si>
  <si>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</si>
  <si>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</si>
  <si>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</si>
  <si>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</si>
  <si>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</si>
  <si>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</si>
  <si>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</si>
  <si>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</si>
  <si>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</si>
  <si>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</si>
  <si>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</si>
  <si>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</si>
  <si>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</si>
  <si>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</si>
  <si>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</si>
  <si>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</si>
  <si>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</si>
  <si>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</si>
  <si>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</si>
  <si>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</si>
  <si>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</si>
  <si>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</si>
  <si>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</si>
  <si>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</si>
  <si>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</si>
  <si>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</si>
  <si>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</si>
  <si>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</si>
  <si>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</si>
  <si>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</si>
  <si>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</si>
  <si>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</si>
  <si>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</si>
  <si>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</si>
  <si>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</si>
  <si>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</si>
  <si>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</si>
  <si>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</si>
  <si>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</si>
  <si>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</si>
  <si>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</si>
  <si>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</si>
  <si>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</si>
  <si>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</si>
  <si>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</si>
  <si>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</si>
  <si>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</si>
  <si>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</si>
  <si>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</si>
  <si>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</si>
  <si>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</si>
  <si>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</si>
  <si>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</si>
  <si>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</si>
  <si>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</si>
  <si>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</si>
  <si>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</si>
  <si>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</si>
  <si>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</si>
  <si>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</si>
  <si>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</si>
  <si>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</si>
  <si>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</si>
  <si>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</si>
  <si>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</si>
  <si>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</si>
  <si>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</si>
  <si>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</si>
  <si>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</si>
  <si>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</si>
  <si>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</si>
  <si>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</si>
  <si>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</si>
  <si>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</si>
  <si>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</si>
  <si>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</si>
  <si>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</si>
  <si>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</si>
  <si>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</si>
  <si>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</si>
  <si>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</si>
  <si>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</si>
  <si>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</si>
  <si>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</si>
  <si>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</si>
  <si>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</si>
  <si>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</si>
  <si>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</si>
  <si>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</si>
  <si>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</si>
  <si>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</si>
  <si>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</si>
  <si>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</si>
  <si>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</si>
  <si>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</si>
  <si>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</si>
  <si>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</si>
  <si>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</si>
  <si>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</si>
  <si>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</si>
  <si>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</si>
  <si>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</si>
  <si>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</si>
  <si>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</si>
  <si>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</si>
  <si>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</si>
  <si>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</si>
  <si>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</si>
  <si>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</si>
  <si>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</si>
  <si>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</si>
  <si>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</si>
  <si>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</si>
  <si>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</si>
  <si>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</si>
  <si>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</si>
  <si>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</si>
  <si>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</si>
  <si>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</si>
  <si>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</si>
  <si>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</si>
  <si>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</si>
  <si>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</si>
  <si>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</si>
  <si>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</si>
  <si>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</si>
  <si>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</si>
  <si>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</si>
  <si>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</si>
  <si>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</si>
  <si>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</si>
  <si>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</si>
  <si>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</si>
  <si>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</si>
  <si>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</si>
  <si>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</si>
  <si>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</si>
  <si>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</si>
  <si>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</si>
  <si>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</si>
  <si>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</si>
  <si>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</si>
  <si>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</si>
  <si>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</si>
  <si>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</si>
  <si>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</si>
  <si>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</si>
  <si>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</si>
  <si>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</si>
  <si>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</si>
  <si>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</si>
  <si>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</si>
  <si>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</si>
  <si>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</si>
  <si>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</si>
  <si>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</si>
  <si>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</si>
  <si>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</si>
  <si>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</si>
  <si>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</si>
  <si>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</si>
  <si>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</si>
  <si>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</si>
  <si>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</si>
  <si>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</si>
  <si>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</si>
  <si>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</si>
  <si>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</si>
  <si>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</si>
  <si>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</si>
  <si>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</si>
  <si>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</si>
  <si>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</si>
  <si>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</si>
  <si>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</si>
  <si>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</si>
  <si>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</si>
  <si>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</si>
  <si>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</si>
  <si>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</si>
  <si>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</si>
  <si>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</si>
  <si>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</si>
  <si>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</si>
  <si>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</si>
  <si>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</si>
  <si>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</si>
  <si>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</si>
  <si>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</si>
  <si>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</si>
  <si>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</si>
  <si>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</si>
  <si>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</si>
  <si>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</si>
  <si>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</si>
  <si>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</si>
  <si>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</si>
  <si>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</si>
  <si>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</si>
  <si>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</si>
  <si>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</si>
  <si>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</si>
  <si>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</si>
  <si>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</si>
  <si>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</si>
  <si>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</si>
  <si>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</si>
  <si>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</si>
  <si>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</si>
  <si>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</si>
  <si>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</si>
  <si>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</si>
  <si>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</si>
  <si>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</si>
  <si>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</si>
  <si>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</si>
  <si>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</si>
  <si>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</si>
  <si>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</si>
  <si>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</si>
  <si>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</si>
  <si>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</si>
  <si>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</si>
  <si>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</si>
  <si>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</si>
  <si>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</si>
  <si>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</si>
  <si>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</si>
  <si>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</si>
  <si>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</si>
  <si>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</si>
  <si>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</si>
  <si>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</si>
  <si>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</si>
  <si>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</si>
  <si>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</si>
  <si>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</si>
  <si>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</si>
  <si>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</si>
  <si>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</si>
  <si>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</si>
  <si>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</si>
  <si>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</si>
  <si>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</si>
  <si>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</si>
  <si>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</si>
  <si>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</si>
  <si>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</si>
  <si>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</si>
  <si>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</si>
  <si>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</si>
  <si>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</si>
  <si>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</si>
  <si>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</si>
  <si>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</si>
  <si>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</si>
  <si>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</si>
  <si>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</si>
  <si>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</si>
  <si>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</si>
  <si>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</si>
  <si>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</si>
  <si>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</si>
  <si>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</si>
  <si>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</si>
  <si>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</si>
  <si>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</si>
  <si>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</si>
  <si>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</si>
  <si>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</si>
  <si>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</si>
  <si>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</si>
  <si>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</si>
  <si>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</si>
  <si>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</si>
  <si>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</si>
  <si>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</si>
  <si>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</si>
  <si>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</si>
  <si>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</si>
  <si>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</si>
  <si>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</si>
  <si>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</si>
  <si>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</si>
  <si>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</si>
  <si>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</si>
  <si>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</si>
  <si>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</si>
  <si>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</si>
  <si>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</si>
  <si>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</si>
  <si>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</si>
  <si>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</si>
  <si>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</si>
  <si>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</si>
  <si>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</si>
  <si>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</si>
  <si>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</si>
  <si>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</si>
  <si>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</si>
  <si>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</si>
  <si>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</si>
  <si>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</si>
  <si>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</si>
  <si>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</si>
  <si>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</si>
  <si>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</si>
  <si>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</si>
  <si>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</si>
  <si>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</si>
  <si>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</si>
  <si>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</si>
  <si>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</si>
  <si>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</si>
  <si>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</si>
  <si>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</si>
  <si>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</si>
  <si>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</si>
  <si>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</si>
  <si>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</si>
  <si>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</si>
  <si>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</si>
  <si>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</si>
  <si>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</si>
  <si>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</si>
  <si>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</si>
  <si>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</si>
  <si>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</si>
  <si>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</si>
  <si>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</si>
  <si>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</si>
  <si>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</si>
  <si>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</si>
  <si>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</si>
  <si>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</si>
  <si>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</si>
  <si>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</si>
  <si>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</si>
  <si>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</si>
  <si>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</si>
  <si>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</si>
  <si>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</si>
  <si>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</si>
  <si>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</si>
  <si>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</si>
  <si>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</si>
  <si>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</si>
  <si>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</si>
  <si>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</si>
  <si>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</si>
  <si>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</si>
  <si>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</si>
  <si>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</si>
  <si>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</si>
  <si>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</si>
  <si>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</si>
  <si>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</si>
  <si>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</si>
  <si>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</si>
  <si>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</si>
  <si>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</si>
  <si>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</si>
  <si>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</si>
  <si>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</si>
  <si>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</si>
  <si>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</si>
  <si>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</si>
  <si>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</si>
  <si>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</si>
  <si>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</si>
  <si>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</si>
  <si>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</si>
  <si>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</si>
  <si>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</si>
  <si>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</si>
  <si>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</si>
  <si>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</si>
  <si>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</si>
  <si>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</si>
  <si>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</si>
  <si>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</si>
  <si>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</si>
  <si>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</si>
  <si>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</si>
  <si>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</si>
  <si>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</si>
  <si>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</si>
  <si>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</si>
  <si>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</si>
  <si>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</si>
  <si>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</si>
  <si>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</si>
  <si>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</si>
  <si>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</si>
  <si>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</si>
  <si>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</si>
  <si>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</si>
  <si>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</si>
  <si>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</si>
  <si>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</si>
  <si>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</si>
  <si>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</si>
  <si>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</si>
  <si>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</si>
  <si>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</si>
  <si>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</si>
  <si>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</si>
  <si>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</si>
  <si>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</si>
  <si>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</si>
  <si>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</si>
  <si>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</si>
  <si>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</si>
  <si>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</si>
  <si>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</si>
  <si>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</si>
  <si>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</si>
  <si>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</si>
  <si>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</si>
  <si>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</si>
  <si>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</si>
  <si>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</si>
  <si>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</si>
  <si>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</si>
  <si>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</si>
  <si>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</si>
  <si>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</si>
  <si>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</si>
  <si>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</si>
  <si>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</si>
  <si>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</si>
  <si>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</si>
  <si>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</si>
  <si>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</si>
  <si>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</si>
  <si>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</si>
  <si>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</si>
  <si>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</si>
  <si>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</si>
  <si>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</si>
  <si>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</si>
  <si>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</si>
  <si>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</si>
  <si>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</si>
  <si>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</si>
  <si>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</si>
  <si>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</si>
  <si>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</si>
  <si>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</si>
  <si>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</si>
  <si>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</si>
  <si>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</si>
  <si>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</si>
  <si>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</si>
  <si>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</si>
  <si>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</si>
  <si>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</si>
  <si>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</si>
  <si>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</si>
  <si>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</si>
  <si>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</si>
  <si>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</si>
  <si>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</si>
  <si>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</si>
  <si>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</si>
  <si>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</si>
  <si>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</si>
  <si>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</si>
  <si>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</si>
  <si>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</si>
  <si>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</si>
  <si>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</si>
  <si>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</si>
  <si>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</si>
  <si>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</si>
  <si>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</si>
  <si>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</si>
  <si>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</si>
  <si>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</si>
  <si>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</si>
  <si>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</si>
  <si>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</si>
  <si>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</si>
  <si>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</si>
  <si>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</si>
  <si>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</si>
  <si>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</si>
  <si>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</si>
  <si>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</si>
  <si>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</si>
  <si>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</si>
  <si>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</si>
  <si>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</si>
  <si>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</si>
  <si>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</si>
  <si>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</si>
  <si>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</si>
  <si>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</si>
  <si>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</si>
  <si>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</si>
  <si>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</si>
  <si>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</si>
  <si>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</si>
  <si>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</si>
  <si>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</si>
  <si>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</si>
  <si>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</si>
  <si>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</si>
  <si>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</si>
  <si>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</si>
  <si>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</si>
  <si>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</si>
  <si>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</si>
  <si>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</si>
  <si>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</si>
  <si>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</si>
  <si>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</si>
  <si>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</si>
  <si>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</si>
  <si>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</si>
  <si>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</si>
  <si>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</si>
  <si>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</si>
  <si>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</si>
  <si>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</si>
  <si>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</si>
  <si>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</si>
  <si>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</si>
  <si>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</si>
  <si>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</si>
  <si>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</si>
  <si>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</si>
  <si>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</si>
  <si>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</si>
  <si>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</si>
  <si>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</si>
  <si>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</si>
  <si>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</si>
  <si>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</si>
  <si>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</si>
  <si>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</si>
  <si>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</si>
  <si>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</si>
  <si>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</si>
  <si>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</si>
  <si>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</si>
  <si>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</si>
  <si>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</si>
  <si>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</si>
  <si>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</si>
  <si>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</si>
  <si>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</si>
  <si>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</si>
  <si>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</si>
  <si>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</si>
  <si>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</si>
  <si>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</si>
  <si>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</si>
  <si>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</si>
  <si>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</si>
  <si>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</si>
  <si>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</si>
  <si>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</si>
  <si>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</si>
  <si>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</si>
  <si>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</si>
  <si>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</si>
  <si>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</si>
  <si>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</si>
  <si>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</si>
  <si>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</si>
  <si>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</si>
  <si>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</si>
  <si>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</si>
  <si>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</si>
  <si>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</si>
  <si>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</si>
  <si>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</si>
  <si>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</si>
  <si>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</si>
  <si>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</si>
  <si>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</si>
  <si>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</si>
  <si>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</si>
  <si>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</si>
  <si>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</si>
  <si>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</si>
  <si>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</si>
  <si>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</si>
  <si>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</si>
  <si>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</si>
  <si>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</si>
  <si>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</si>
  <si>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</si>
  <si>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</si>
  <si>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</si>
  <si>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</si>
  <si>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</si>
  <si>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</si>
  <si>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</si>
  <si>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</si>
  <si>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</si>
  <si>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</si>
  <si>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</si>
  <si>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</si>
  <si>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</si>
  <si>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</si>
  <si>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</si>
  <si>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</si>
  <si>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</si>
  <si>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</si>
  <si>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</si>
  <si>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</si>
  <si>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</si>
  <si>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</si>
  <si>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</si>
  <si>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</si>
  <si>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</si>
  <si>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</si>
  <si>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</si>
  <si>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</si>
  <si>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</si>
  <si>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</si>
  <si>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</si>
  <si>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</si>
  <si>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</si>
  <si>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</si>
  <si>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</si>
  <si>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</si>
  <si>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</si>
  <si>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</si>
  <si>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</si>
  <si>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</si>
  <si>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</si>
  <si>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</si>
  <si>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</si>
  <si>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</si>
  <si>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</si>
  <si>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</si>
  <si>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</si>
  <si>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</si>
  <si>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</si>
  <si>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</si>
  <si>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</si>
  <si>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</si>
  <si>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</si>
  <si>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</si>
  <si>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</si>
  <si>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</si>
  <si>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</si>
  <si>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</si>
  <si>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</si>
  <si>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</si>
  <si>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</si>
  <si>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</si>
  <si>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</si>
  <si>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</si>
  <si>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</si>
  <si>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</si>
  <si>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</si>
  <si>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</si>
  <si>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</si>
  <si>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</si>
  <si>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</si>
  <si>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</si>
  <si>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</si>
  <si>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</si>
  <si>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</si>
  <si>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</si>
  <si>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</si>
  <si>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</si>
  <si>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</si>
  <si>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</si>
  <si>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</si>
  <si>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</si>
  <si>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</si>
  <si>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</si>
  <si>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</si>
  <si>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</si>
  <si>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</si>
  <si>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</si>
  <si>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</si>
  <si>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</si>
  <si>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</si>
  <si>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</si>
  <si>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</si>
  <si>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</si>
  <si>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</si>
  <si>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</si>
  <si>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</si>
  <si>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</si>
  <si>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</si>
  <si>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</si>
  <si>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</si>
  <si>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</si>
  <si>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</si>
  <si>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</si>
  <si>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</si>
  <si>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</si>
  <si>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</si>
  <si>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</si>
  <si>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</si>
  <si>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</si>
  <si>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</si>
  <si>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</si>
  <si>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</si>
  <si>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</si>
  <si>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</si>
  <si>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</si>
  <si>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</si>
  <si>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</si>
  <si>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</si>
  <si>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</si>
  <si>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</si>
  <si>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</si>
  <si>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</si>
  <si>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</si>
  <si>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</si>
  <si>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</si>
  <si>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</si>
  <si>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</si>
  <si>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</si>
  <si>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</si>
  <si>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</si>
  <si>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</si>
  <si>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</si>
  <si>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</si>
  <si>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</si>
  <si>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</si>
  <si>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</si>
  <si>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</si>
  <si>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</si>
  <si>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</si>
  <si>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</si>
  <si>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</si>
  <si>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</si>
  <si>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</si>
  <si>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</si>
  <si>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</si>
  <si>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</si>
  <si>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</si>
  <si>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</si>
  <si>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</si>
  <si>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</si>
  <si>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</si>
  <si>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</si>
  <si>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</si>
  <si>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</si>
  <si>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</si>
  <si>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</si>
  <si>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</si>
  <si>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</si>
  <si>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</si>
  <si>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</si>
  <si>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</si>
  <si>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</si>
  <si>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</si>
  <si>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</si>
  <si>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</si>
  <si>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</si>
  <si>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</si>
  <si>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</si>
  <si>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</si>
  <si>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</si>
  <si>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</si>
  <si>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</si>
  <si>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</si>
  <si>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</si>
  <si>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</si>
  <si>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</si>
  <si>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</si>
  <si>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</si>
  <si>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</si>
  <si>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</si>
  <si>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</si>
  <si>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</si>
  <si>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</si>
  <si>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</si>
  <si>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</si>
  <si>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</si>
  <si>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</si>
  <si>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</si>
  <si>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</si>
  <si>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</si>
  <si>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</si>
  <si>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</si>
  <si>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</si>
  <si>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</si>
  <si>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</si>
  <si>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</si>
  <si>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</si>
  <si>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</si>
  <si>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</si>
  <si>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</si>
  <si>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</si>
  <si>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</si>
  <si>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</si>
  <si>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</si>
  <si>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</si>
  <si>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</si>
  <si>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</si>
  <si>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</si>
  <si>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</si>
  <si>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</si>
  <si>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</si>
  <si>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</si>
  <si>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</si>
  <si>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</si>
  <si>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</si>
  <si>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</si>
  <si>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</si>
  <si>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</si>
  <si>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</si>
  <si>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</si>
  <si>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</si>
  <si>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</si>
  <si>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</si>
  <si>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</si>
  <si>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</si>
  <si>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</si>
  <si>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</si>
  <si>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</si>
  <si>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</si>
  <si>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</si>
  <si>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</si>
  <si>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</si>
  <si>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</si>
  <si>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</si>
  <si>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</si>
  <si>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</si>
  <si>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</si>
  <si>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</si>
  <si>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</si>
  <si>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</si>
  <si>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</si>
  <si>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</si>
  <si>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</si>
  <si>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</si>
  <si>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</si>
  <si>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</si>
  <si>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</si>
  <si>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</si>
  <si>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</si>
  <si>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</si>
  <si>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</si>
  <si>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</si>
  <si>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</si>
  <si>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</si>
  <si>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</si>
  <si>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</si>
  <si>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</si>
  <si>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</si>
  <si>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</si>
  <si>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</si>
  <si>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</si>
  <si>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</si>
  <si>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</si>
  <si>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</si>
  <si>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</si>
  <si>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</si>
  <si>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</si>
  <si>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</si>
  <si>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</si>
  <si>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</si>
  <si>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</si>
  <si>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</si>
  <si>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</si>
  <si>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</si>
  <si>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</si>
  <si>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</si>
  <si>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</si>
  <si>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</si>
  <si>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</si>
  <si>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</si>
  <si>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</si>
  <si>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</si>
  <si>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</si>
  <si>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</si>
  <si>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</si>
  <si>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</si>
  <si>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</si>
  <si>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</si>
  <si>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</si>
  <si>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</si>
  <si>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</si>
  <si>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</si>
  <si>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</si>
  <si>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</si>
  <si>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</si>
  <si>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</si>
  <si>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</si>
  <si>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</si>
  <si>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</si>
  <si>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</si>
  <si>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</si>
  <si>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</si>
  <si>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</si>
  <si>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</si>
  <si>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</si>
  <si>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</si>
  <si>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</si>
  <si>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</si>
  <si>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</si>
  <si>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</si>
  <si>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</si>
  <si>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</si>
  <si>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</si>
  <si>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</si>
  <si>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</si>
  <si>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</si>
  <si>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</si>
  <si>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</si>
  <si>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</si>
  <si>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</si>
  <si>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</si>
  <si>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</si>
  <si>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</si>
  <si>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</si>
  <si>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</si>
  <si>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</si>
  <si>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</si>
  <si>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</si>
  <si>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</si>
  <si>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</si>
  <si>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</si>
  <si>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</si>
  <si>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</si>
  <si>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</si>
  <si>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</si>
  <si>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</si>
  <si>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</si>
  <si>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</si>
  <si>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</si>
  <si>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</si>
  <si>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</si>
  <si>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</si>
  <si>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</si>
  <si>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</si>
  <si>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</si>
  <si>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</si>
  <si>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</si>
  <si>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</si>
  <si>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</si>
  <si>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</si>
  <si>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</si>
  <si>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</si>
  <si>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</si>
  <si>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</si>
  <si>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</si>
  <si>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</si>
  <si>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</si>
  <si>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</si>
  <si>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</si>
  <si>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</si>
  <si>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</si>
  <si>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</si>
  <si>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</si>
  <si>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</si>
  <si>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</si>
  <si>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</si>
  <si>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</si>
  <si>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</si>
  <si>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</si>
  <si>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</si>
  <si>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</si>
  <si>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</si>
  <si>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</si>
  <si>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</si>
  <si>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</si>
  <si>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</si>
  <si>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</si>
  <si>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</si>
  <si>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</si>
  <si>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</si>
  <si>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</si>
  <si>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</si>
  <si>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</si>
  <si>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</si>
  <si>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</si>
  <si>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</si>
  <si>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</si>
  <si>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</si>
  <si>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</si>
  <si>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</si>
  <si>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</si>
  <si>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</si>
  <si>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</si>
  <si>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</si>
  <si>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</si>
  <si>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</si>
  <si>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</si>
  <si>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</si>
  <si>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</si>
  <si>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</si>
  <si>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</si>
  <si>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</si>
  <si>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</si>
  <si>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</si>
  <si>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</si>
  <si>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</si>
  <si>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</si>
  <si>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</si>
  <si>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</si>
  <si>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</si>
  <si>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</si>
  <si>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</si>
  <si>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</si>
  <si>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</si>
  <si>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</si>
  <si>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</si>
  <si>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</si>
  <si>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</si>
  <si>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</si>
  <si>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</si>
  <si>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</si>
  <si>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</si>
  <si>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</si>
  <si>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</si>
  <si>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</si>
  <si>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</si>
  <si>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</si>
  <si>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</si>
  <si>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</si>
  <si>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</si>
  <si>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</si>
  <si>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</si>
  <si>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</si>
  <si>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</si>
  <si>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</si>
  <si>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</si>
  <si>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</si>
  <si>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</si>
  <si>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</si>
  <si>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</si>
  <si>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</si>
  <si>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</si>
  <si>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</si>
  <si>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</si>
  <si>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</si>
  <si>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</si>
  <si>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</si>
  <si>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</si>
  <si>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</si>
  <si>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</si>
  <si>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</si>
  <si>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</si>
  <si>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</si>
  <si>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</si>
  <si>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</si>
  <si>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</si>
  <si>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</si>
  <si>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</si>
  <si>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</si>
  <si>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</si>
  <si>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</si>
  <si>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</si>
  <si>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</si>
  <si>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</si>
  <si>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</si>
  <si>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</si>
  <si>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</si>
  <si>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</si>
  <si>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</si>
  <si>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</si>
  <si>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</si>
  <si>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</si>
  <si>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</si>
  <si>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</si>
  <si>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</si>
  <si>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</si>
  <si>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</si>
  <si>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</si>
  <si>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</si>
  <si>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</si>
  <si>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</si>
  <si>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</si>
  <si>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</si>
  <si>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</si>
  <si>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</si>
  <si>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</si>
  <si>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</si>
  <si>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</si>
  <si>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</si>
  <si>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</si>
  <si>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</si>
  <si>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</si>
  <si>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</si>
  <si>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</si>
  <si>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</si>
  <si>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</si>
  <si>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</si>
  <si>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</si>
  <si>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</si>
  <si>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</si>
  <si>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</si>
  <si>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</si>
  <si>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</si>
  <si>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</si>
  <si>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</si>
  <si>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</si>
  <si>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</si>
  <si>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</si>
  <si>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</si>
  <si>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</si>
  <si>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</si>
  <si>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</si>
  <si>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</si>
  <si>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</si>
  <si>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</si>
  <si>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</si>
  <si>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</si>
  <si>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</si>
  <si>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</si>
  <si>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</si>
  <si>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</si>
  <si>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</si>
  <si>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</si>
  <si>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</si>
  <si>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</si>
  <si>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</si>
  <si>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</si>
  <si>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</si>
  <si>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</si>
  <si>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</si>
  <si>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</si>
  <si>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</si>
  <si>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</si>
  <si>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</si>
  <si>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</si>
  <si>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</si>
  <si>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</si>
  <si>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</si>
  <si>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</si>
  <si>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</si>
  <si>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</si>
  <si>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</si>
  <si>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</si>
  <si>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</si>
  <si>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</si>
  <si>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</si>
  <si>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</si>
  <si>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</si>
  <si>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</si>
  <si>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</si>
  <si>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</si>
  <si>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</si>
  <si>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</si>
  <si>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</si>
  <si>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</si>
  <si>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</si>
  <si>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</si>
  <si>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</si>
  <si>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</si>
  <si>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</si>
  <si>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</si>
  <si>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</si>
  <si>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</si>
  <si>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</si>
  <si>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</si>
  <si>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</si>
  <si>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</si>
  <si>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</si>
  <si>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</si>
  <si>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</si>
  <si>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</si>
  <si>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</si>
  <si>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</si>
  <si>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</si>
  <si>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</si>
  <si>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</si>
  <si>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</si>
  <si>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</si>
  <si>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</si>
  <si>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</si>
  <si>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</si>
  <si>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</si>
  <si>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</si>
  <si>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</si>
  <si>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</si>
  <si>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</si>
  <si>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</si>
  <si>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</si>
  <si>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</si>
  <si>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</si>
  <si>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</si>
  <si>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</si>
  <si>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</si>
  <si>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</si>
  <si>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</si>
  <si>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</si>
  <si>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</si>
  <si>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</si>
  <si>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</si>
  <si>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</si>
  <si>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</si>
  <si>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</si>
  <si>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</si>
  <si>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</si>
  <si>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</si>
  <si>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</si>
  <si>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</si>
  <si>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</si>
  <si>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</si>
  <si>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</si>
  <si>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</si>
  <si>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</si>
  <si>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</si>
  <si>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</si>
  <si>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</si>
  <si>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</si>
  <si>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</si>
  <si>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</si>
  <si>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</si>
  <si>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</si>
  <si>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</si>
  <si>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</si>
  <si>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</si>
  <si>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</si>
  <si>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</si>
  <si>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</si>
  <si>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</si>
  <si>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</si>
  <si>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</si>
  <si>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</si>
  <si>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</si>
  <si>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</si>
  <si>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</si>
  <si>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</si>
  <si>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</si>
  <si>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</si>
  <si>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</si>
  <si>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</si>
  <si>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</si>
  <si>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</si>
  <si>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</si>
  <si>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</si>
  <si>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</si>
  <si>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</si>
  <si>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</si>
  <si>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</si>
  <si>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</si>
  <si>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</si>
  <si>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</si>
  <si>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</si>
  <si>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</si>
  <si>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</si>
  <si>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</si>
  <si>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</si>
  <si>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</si>
  <si>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</si>
  <si>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</si>
  <si>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</si>
  <si>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</si>
  <si>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</si>
  <si>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</si>
  <si>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</si>
  <si>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</si>
  <si>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</si>
  <si>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</si>
  <si>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</si>
  <si>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</si>
  <si>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</si>
  <si>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</si>
  <si>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</si>
  <si>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</si>
  <si>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</si>
  <si>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</si>
  <si>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</si>
  <si>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</si>
  <si>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</si>
  <si>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</si>
  <si>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</si>
  <si>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</si>
  <si>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</si>
  <si>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</si>
  <si>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</si>
  <si>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</si>
  <si>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</si>
  <si>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</si>
  <si>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</si>
  <si>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</si>
  <si>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</si>
  <si>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</si>
  <si>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</si>
  <si>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</si>
  <si>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</si>
  <si>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</si>
  <si>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</si>
  <si>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</si>
  <si>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</si>
  <si>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</si>
  <si>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</si>
  <si>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</si>
  <si>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</si>
  <si>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</si>
  <si>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</si>
  <si>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</si>
  <si>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</si>
  <si>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</si>
  <si>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</si>
  <si>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</si>
  <si>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</si>
  <si>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</si>
  <si>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</si>
  <si>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</si>
  <si>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</si>
  <si>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</si>
  <si>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</si>
  <si>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</si>
  <si>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</si>
  <si>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</si>
  <si>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</si>
  <si>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</si>
  <si>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</si>
  <si>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</si>
  <si>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</si>
  <si>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</si>
  <si>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</si>
  <si>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</si>
  <si>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</si>
  <si>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</si>
  <si>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</si>
  <si>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</si>
  <si>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</si>
  <si>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</si>
  <si>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</si>
  <si>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</si>
  <si>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</si>
  <si>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</si>
  <si>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</si>
  <si>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</si>
  <si>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</si>
  <si>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</si>
  <si>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</si>
  <si>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</si>
  <si>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</si>
  <si>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</si>
  <si>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</si>
  <si>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</si>
  <si>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</si>
  <si>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</si>
  <si>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</si>
  <si>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</si>
  <si>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</si>
  <si>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</si>
  <si>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</si>
  <si>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</si>
  <si>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</si>
  <si>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</si>
  <si>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</si>
  <si>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</si>
  <si>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</si>
  <si>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</si>
  <si>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</si>
  <si>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</si>
  <si>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</si>
  <si>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</si>
  <si>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</si>
  <si>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</si>
  <si>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</si>
  <si>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</si>
  <si>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</si>
  <si>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</si>
  <si>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</si>
  <si>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</si>
  <si>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</si>
  <si>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</si>
  <si>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</si>
  <si>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</si>
  <si>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</si>
  <si>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</si>
  <si>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</si>
  <si>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</si>
  <si>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</si>
  <si>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</si>
  <si>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</si>
  <si>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</si>
  <si>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</si>
  <si>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</si>
  <si>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</si>
  <si>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</si>
  <si>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</si>
  <si>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</si>
  <si>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</si>
  <si>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</si>
  <si>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</si>
  <si>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</si>
  <si>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</si>
  <si>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</si>
  <si>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</si>
  <si>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</si>
  <si>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</si>
  <si>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</si>
  <si>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</si>
  <si>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</si>
  <si>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</si>
  <si>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</si>
  <si>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</si>
  <si>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</si>
  <si>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</si>
  <si>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</si>
  <si>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</si>
  <si>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</si>
  <si>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</si>
  <si>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</si>
  <si>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</si>
  <si>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</si>
  <si>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</si>
  <si>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</si>
  <si>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</si>
  <si>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</si>
  <si>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</si>
  <si>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</si>
  <si>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</si>
  <si>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</si>
  <si>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</si>
  <si>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</si>
  <si>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</si>
  <si>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</si>
  <si>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</si>
  <si>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</si>
  <si>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</si>
  <si>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</si>
  <si>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</si>
  <si>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</si>
  <si>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</si>
  <si>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</si>
  <si>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</si>
  <si>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</si>
  <si>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</si>
  <si>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</si>
  <si>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</si>
  <si>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</si>
  <si>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</si>
  <si>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</si>
  <si>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</si>
  <si>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</si>
  <si>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</si>
  <si>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</si>
  <si>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</si>
  <si>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</si>
  <si>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</si>
  <si>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</si>
  <si>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</si>
  <si>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</si>
  <si>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</si>
  <si>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</si>
  <si>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</si>
  <si>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</si>
  <si>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</si>
  <si>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</si>
  <si>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</si>
  <si>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</si>
  <si>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</si>
  <si>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</si>
  <si>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</si>
  <si>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</si>
  <si>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</si>
  <si>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</si>
  <si>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</si>
  <si>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</si>
  <si>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</si>
  <si>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</si>
  <si>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</si>
  <si>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</si>
  <si>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</si>
  <si>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</si>
  <si>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</si>
  <si>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</si>
  <si>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</si>
  <si>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</si>
  <si>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</si>
  <si>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</si>
  <si>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</si>
  <si>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</si>
  <si>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</si>
  <si>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</si>
  <si>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</si>
  <si>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</si>
  <si>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</si>
  <si>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</si>
  <si>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</si>
  <si>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</si>
  <si>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</si>
  <si>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</si>
  <si>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</si>
  <si>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</si>
  <si>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</si>
  <si>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</si>
  <si>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</si>
  <si>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</si>
  <si>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</si>
  <si>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</si>
  <si>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</si>
  <si>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</si>
  <si>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</si>
  <si>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</si>
  <si>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</si>
  <si>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</si>
  <si>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</si>
  <si>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</si>
  <si>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</si>
  <si>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</si>
  <si>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</si>
  <si>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</si>
  <si>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</si>
  <si>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</si>
  <si>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</si>
  <si>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</si>
  <si>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</si>
  <si>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</si>
  <si>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</si>
  <si>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</si>
  <si>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</si>
  <si>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</si>
  <si>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</si>
  <si>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</si>
  <si>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</si>
  <si>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</si>
  <si>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</si>
  <si>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</si>
  <si>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</si>
  <si>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</si>
  <si>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</si>
  <si>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</si>
  <si>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</si>
  <si>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</si>
  <si>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</si>
  <si>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</si>
  <si>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</si>
  <si>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</si>
  <si>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</si>
  <si>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</si>
  <si>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</si>
  <si>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</si>
  <si>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</si>
  <si>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</si>
  <si>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</si>
  <si>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</si>
  <si>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</si>
  <si>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</si>
  <si>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</si>
  <si>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</si>
  <si>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</si>
  <si>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</si>
  <si>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</si>
  <si>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</si>
  <si>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</si>
  <si>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</si>
  <si>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</si>
  <si>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</si>
  <si>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</si>
  <si>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</si>
  <si>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</si>
  <si>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</si>
  <si>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</si>
  <si>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</si>
  <si>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</si>
  <si>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</si>
  <si>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</si>
  <si>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</si>
  <si>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</si>
  <si>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</si>
  <si>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</si>
  <si>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</si>
  <si>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</si>
  <si>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</si>
  <si>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</si>
  <si>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</si>
  <si>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</si>
  <si>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</si>
  <si>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</si>
  <si>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</si>
  <si>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</si>
  <si>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</si>
  <si>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</si>
  <si>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</si>
  <si>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</si>
  <si>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</si>
  <si>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</si>
  <si>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</si>
  <si>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</si>
  <si>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</si>
  <si>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</si>
  <si>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</si>
  <si>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</si>
  <si>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</si>
  <si>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</si>
  <si>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</si>
  <si>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</si>
  <si>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</si>
  <si>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</si>
  <si>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</si>
  <si>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</si>
  <si>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</si>
  <si>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</si>
  <si>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</si>
  <si>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</si>
  <si>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</si>
  <si>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</si>
  <si>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</si>
  <si>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</si>
  <si>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</si>
  <si>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</si>
  <si>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</si>
  <si>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</si>
  <si>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</si>
  <si>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</si>
  <si>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</si>
  <si>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</si>
  <si>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</si>
  <si>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</si>
  <si>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</si>
  <si>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</si>
  <si>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</si>
  <si>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</si>
  <si>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</si>
  <si>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</si>
  <si>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</si>
  <si>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</si>
  <si>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</si>
  <si>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</si>
  <si>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</si>
  <si>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</si>
  <si>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</si>
  <si>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</si>
  <si>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</si>
  <si>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</si>
  <si>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</si>
  <si>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</si>
  <si>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</si>
  <si>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</si>
  <si>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</si>
  <si>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</si>
  <si>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</si>
  <si>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</si>
  <si>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</si>
  <si>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</si>
  <si>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</si>
  <si>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</si>
  <si>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</si>
  <si>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</si>
  <si>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</si>
  <si>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</si>
  <si>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</si>
  <si>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</si>
  <si>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</si>
  <si>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</si>
  <si>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</si>
  <si>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</si>
  <si>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</si>
  <si>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</si>
  <si>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</si>
  <si>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</si>
  <si>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</si>
  <si>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</si>
  <si>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</si>
  <si>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</si>
  <si>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</si>
  <si>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</si>
  <si>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</si>
  <si>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</si>
  <si>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</si>
  <si>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</si>
  <si>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</si>
  <si>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</si>
  <si>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</si>
  <si>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</si>
  <si>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</si>
  <si>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</si>
  <si>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</si>
  <si>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</si>
  <si>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</si>
  <si>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</si>
  <si>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</si>
  <si>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</si>
  <si>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</si>
  <si>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</si>
  <si>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</si>
  <si>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</si>
  <si>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</si>
  <si>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</si>
  <si>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</si>
  <si>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</si>
  <si>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</si>
  <si>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</si>
  <si>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</si>
  <si>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</si>
  <si>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</si>
  <si>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</si>
  <si>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</si>
  <si>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</si>
  <si>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</si>
  <si>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</si>
  <si>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</si>
  <si>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</si>
  <si>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</si>
  <si>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</si>
  <si>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</si>
  <si>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</si>
  <si>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</si>
  <si>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</si>
  <si>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</si>
  <si>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</si>
  <si>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</si>
  <si>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</si>
  <si>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</si>
  <si>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</si>
  <si>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</si>
  <si>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</si>
  <si>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</si>
  <si>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</si>
  <si>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</si>
  <si>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</si>
  <si>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</si>
  <si>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</si>
  <si>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</si>
  <si>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</si>
  <si>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</si>
  <si>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</si>
  <si>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</si>
  <si>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</si>
  <si>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</si>
  <si>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</si>
  <si>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</si>
  <si>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</si>
  <si>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</si>
  <si>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</si>
  <si>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</si>
  <si>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</si>
  <si>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</si>
  <si>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</si>
  <si>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</si>
  <si>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</si>
  <si>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</si>
  <si>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</si>
  <si>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</si>
  <si>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</si>
  <si>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</si>
  <si>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</si>
  <si>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</si>
  <si>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</si>
  <si>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</si>
  <si>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</si>
  <si>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</si>
  <si>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</si>
  <si>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</si>
  <si>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</si>
  <si>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</si>
  <si>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</si>
  <si>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</si>
  <si>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</si>
  <si>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</si>
  <si>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</si>
  <si>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</si>
  <si>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</si>
  <si>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</si>
  <si>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</si>
  <si>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</si>
  <si>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</si>
  <si>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</si>
  <si>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</si>
  <si>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</si>
  <si>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</si>
  <si>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</si>
  <si>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</si>
  <si>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</si>
  <si>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</si>
  <si>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</si>
  <si>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</si>
  <si>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</si>
  <si>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</si>
  <si>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</si>
  <si>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</si>
  <si>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</si>
  <si>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</si>
  <si>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</si>
  <si>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</si>
  <si>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</si>
  <si>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</si>
  <si>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</si>
  <si>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</si>
  <si>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</si>
  <si>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</si>
  <si>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</si>
  <si>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</si>
  <si>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</si>
  <si>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</si>
  <si>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</si>
  <si>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</si>
  <si>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</si>
  <si>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</si>
  <si>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</si>
  <si>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</si>
  <si>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</si>
  <si>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</si>
  <si>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</si>
  <si>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</si>
  <si>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</si>
  <si>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</si>
  <si>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</si>
  <si>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</si>
  <si>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</si>
  <si>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</si>
  <si>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</si>
  <si>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</si>
  <si>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</si>
  <si>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</si>
  <si>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</si>
  <si>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</si>
  <si>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</si>
  <si>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</si>
  <si>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</si>
  <si>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</si>
  <si>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</si>
  <si>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</si>
  <si>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</si>
  <si>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</si>
  <si>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</si>
  <si>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</si>
  <si>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</si>
  <si>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</si>
  <si>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</si>
  <si>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</si>
  <si>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</si>
  <si>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</si>
  <si>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</si>
  <si>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</si>
  <si>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</si>
  <si>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</si>
  <si>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</si>
  <si>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</si>
  <si>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</si>
  <si>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</si>
  <si>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</si>
  <si>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</si>
  <si>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</si>
  <si>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</si>
  <si>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</si>
  <si>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</si>
  <si>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</si>
  <si>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</si>
  <si>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</si>
  <si>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</si>
  <si>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</si>
  <si>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</si>
  <si>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</si>
  <si>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</si>
  <si>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</si>
  <si>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</si>
  <si>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</si>
  <si>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</si>
  <si>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</si>
  <si>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</si>
  <si>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</si>
  <si>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</si>
  <si>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</si>
  <si>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</si>
  <si>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</si>
  <si>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</si>
  <si>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</si>
  <si>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</si>
  <si>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</si>
  <si>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</si>
  <si>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</si>
  <si>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</si>
  <si>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</si>
  <si>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</si>
  <si>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</si>
  <si>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</si>
  <si>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</si>
  <si>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</si>
  <si>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</si>
  <si>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</si>
  <si>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</si>
  <si>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</si>
  <si>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</si>
  <si>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</si>
  <si>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</si>
  <si>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</si>
  <si>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</si>
  <si>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</si>
  <si>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</si>
  <si>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</si>
  <si>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</si>
  <si>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</si>
  <si>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</si>
  <si>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</si>
  <si>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</si>
  <si>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</si>
  <si>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</si>
  <si>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</si>
  <si>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</si>
  <si>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</si>
  <si>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</si>
  <si>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</si>
  <si>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</si>
  <si>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</si>
  <si>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</si>
  <si>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</si>
  <si>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</si>
  <si>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</si>
  <si>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</si>
  <si>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</si>
  <si>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</si>
  <si>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</si>
  <si>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</si>
  <si>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</si>
  <si>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</si>
  <si>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</si>
  <si>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</si>
  <si>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</si>
  <si>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</si>
  <si>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</si>
  <si>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</si>
  <si>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</si>
  <si>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</si>
  <si>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</si>
  <si>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</si>
  <si>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</si>
  <si>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</si>
  <si>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</si>
  <si>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</si>
  <si>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</si>
  <si>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</si>
  <si>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</si>
  <si>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</si>
  <si>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</si>
  <si>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</si>
  <si>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</si>
  <si>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</si>
  <si>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</si>
  <si>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</si>
  <si>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</si>
  <si>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</si>
  <si>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</si>
  <si>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</si>
  <si>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</si>
  <si>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</si>
  <si>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</si>
  <si>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</si>
  <si>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</si>
  <si>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</si>
  <si>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</si>
  <si>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</si>
  <si>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</si>
  <si>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</si>
  <si>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</si>
  <si>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</si>
  <si>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</si>
  <si>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</si>
  <si>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</si>
  <si>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</si>
  <si>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</si>
  <si>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</si>
  <si>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</si>
  <si>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</si>
  <si>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</si>
  <si>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</si>
  <si>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</si>
  <si>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</si>
  <si>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</si>
  <si>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</si>
  <si>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</si>
  <si>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</si>
  <si>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</si>
  <si>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</si>
  <si>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</si>
  <si>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</si>
  <si>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</si>
  <si>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</si>
  <si>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</si>
  <si>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</si>
  <si>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</si>
  <si>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</si>
  <si>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</si>
  <si>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</si>
  <si>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</si>
  <si>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</si>
  <si>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</si>
  <si>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</si>
  <si>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</si>
  <si>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</si>
  <si>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</si>
  <si>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</si>
  <si>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</si>
  <si>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</si>
  <si>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</si>
  <si>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</si>
  <si>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</si>
  <si>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</si>
  <si>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</si>
  <si>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</si>
  <si>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</si>
  <si>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</si>
  <si>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</si>
  <si>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</si>
  <si>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</si>
  <si>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</si>
  <si>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</si>
  <si>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</si>
  <si>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</si>
  <si>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</si>
  <si>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</si>
  <si>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</si>
  <si>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</si>
  <si>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</si>
  <si>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</si>
  <si>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</si>
  <si>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</si>
  <si>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</si>
  <si>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</si>
  <si>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</si>
  <si>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</si>
  <si>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</si>
  <si>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</si>
  <si>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</si>
  <si>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</si>
  <si>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</si>
  <si>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</si>
  <si>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</si>
  <si>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</si>
  <si>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</si>
  <si>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</si>
  <si>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</si>
  <si>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</si>
  <si>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</si>
  <si>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</si>
  <si>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</si>
  <si>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</si>
  <si>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</si>
  <si>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</si>
  <si>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</si>
  <si>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</si>
  <si>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</si>
  <si>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</si>
  <si>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</si>
  <si>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</si>
  <si>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</si>
  <si>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</si>
  <si>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</si>
  <si>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</si>
  <si>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</si>
  <si>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</si>
  <si>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</si>
  <si>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</si>
  <si>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</si>
  <si>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</si>
  <si>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</si>
  <si>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</si>
  <si>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</si>
  <si>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</si>
  <si>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</si>
  <si>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</si>
  <si>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</si>
  <si>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</si>
  <si>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</si>
  <si>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</si>
  <si>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</si>
  <si>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</si>
  <si>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</si>
  <si>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</si>
  <si>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</si>
  <si>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</si>
  <si>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</si>
  <si>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</si>
  <si>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</si>
  <si>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</si>
  <si>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</si>
  <si>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</si>
  <si>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</si>
  <si>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</si>
  <si>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</si>
  <si>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</si>
  <si>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</si>
  <si>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</si>
  <si>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</si>
  <si>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</si>
  <si>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</si>
  <si>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</si>
  <si>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</si>
  <si>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</si>
  <si>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</si>
  <si>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</si>
  <si>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</si>
  <si>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</si>
  <si>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</si>
  <si>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</si>
  <si>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</si>
  <si>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</si>
  <si>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</si>
  <si>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</si>
  <si>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</si>
  <si>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</si>
  <si>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</si>
  <si>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</si>
  <si>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</si>
  <si>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</si>
  <si>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</si>
  <si>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</si>
  <si>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</si>
  <si>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</si>
  <si>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</si>
  <si>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</si>
  <si>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</si>
  <si>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</si>
  <si>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</si>
  <si>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</si>
  <si>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</si>
  <si>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</si>
  <si>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</si>
  <si>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</si>
  <si>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</si>
  <si>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</si>
  <si>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</si>
  <si>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</si>
  <si>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</si>
  <si>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</si>
  <si>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</si>
  <si>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</si>
  <si>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</si>
  <si>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</si>
  <si>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</si>
  <si>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</si>
  <si>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</si>
  <si>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</si>
  <si>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</si>
  <si>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</si>
  <si>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</si>
  <si>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</si>
  <si>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</si>
  <si>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</si>
  <si>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</si>
  <si>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</si>
  <si>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</si>
  <si>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</si>
  <si>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</si>
  <si>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</si>
  <si>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</si>
  <si>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</si>
  <si>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</si>
  <si>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</si>
  <si>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</si>
  <si>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</si>
  <si>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</si>
  <si>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</si>
  <si>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</si>
  <si>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</si>
  <si>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</si>
  <si>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</si>
  <si>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</si>
  <si>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</si>
  <si>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</si>
  <si>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</si>
  <si>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</si>
  <si>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</si>
  <si>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</si>
  <si>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</si>
  <si>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</si>
  <si>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</si>
  <si>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</si>
  <si>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</si>
  <si>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</si>
  <si>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</si>
  <si>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</si>
  <si>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</si>
  <si>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</si>
  <si>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</si>
  <si>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</si>
  <si>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</si>
  <si>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</si>
  <si>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</si>
  <si>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</si>
  <si>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</si>
  <si>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</si>
  <si>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</si>
  <si>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</si>
  <si>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</si>
  <si>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</si>
  <si>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</si>
  <si>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</si>
  <si>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</si>
  <si>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</si>
  <si>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</si>
  <si>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</si>
  <si>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</si>
  <si>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</si>
  <si>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</si>
  <si>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</si>
  <si>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</si>
  <si>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</si>
  <si>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</si>
  <si>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</si>
  <si>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</si>
  <si>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</si>
  <si>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</si>
  <si>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</si>
  <si>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</si>
  <si>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</si>
  <si>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</si>
  <si>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</si>
  <si>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</si>
  <si>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</si>
  <si>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</si>
  <si>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</si>
  <si>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</si>
  <si>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</si>
  <si>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</si>
  <si>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</si>
  <si>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</si>
  <si>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</si>
  <si>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</si>
  <si>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</si>
  <si>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</si>
  <si>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</si>
  <si>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</si>
  <si>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</si>
  <si>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</si>
  <si>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</si>
  <si>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</si>
  <si>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</si>
  <si>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</si>
  <si>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</si>
  <si>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</si>
  <si>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</si>
  <si>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</si>
  <si>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</si>
  <si>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</si>
  <si>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</si>
  <si>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</si>
  <si>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</si>
  <si>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</si>
  <si>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</si>
  <si>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</si>
  <si>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</si>
  <si>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</si>
  <si>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</si>
  <si>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</si>
  <si>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</si>
  <si>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</si>
  <si>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</si>
  <si>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</si>
  <si>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</si>
  <si>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</si>
  <si>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</si>
  <si>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</si>
  <si>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</si>
  <si>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</si>
  <si>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</si>
  <si>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</si>
  <si>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</si>
  <si>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</si>
  <si>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</si>
  <si>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</si>
  <si>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</si>
  <si>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</si>
  <si>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</si>
  <si>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</si>
  <si>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</si>
  <si>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</si>
  <si>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</si>
  <si>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</si>
  <si>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</si>
  <si>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</si>
  <si>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</si>
  <si>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</si>
  <si>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</si>
  <si>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</si>
  <si>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</si>
  <si>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</si>
  <si>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</si>
  <si>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</si>
  <si>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</si>
  <si>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</si>
  <si>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</si>
  <si>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</si>
  <si>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</si>
  <si>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</si>
  <si>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</si>
  <si>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</si>
  <si>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</si>
  <si>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</si>
  <si>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</si>
  <si>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</si>
  <si>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</si>
  <si>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</si>
  <si>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</si>
  <si>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</si>
  <si>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</si>
  <si>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</si>
  <si>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</si>
  <si>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</si>
  <si>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</si>
  <si>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</si>
  <si>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</si>
  <si>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</si>
  <si>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</si>
  <si>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</si>
  <si>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</si>
  <si>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</si>
  <si>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</si>
  <si>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</si>
  <si>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</si>
  <si>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</si>
  <si>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</si>
  <si>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</si>
  <si>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</si>
  <si>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</si>
  <si>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</si>
  <si>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</si>
  <si>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</si>
  <si>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</si>
  <si>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</si>
  <si>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</si>
  <si>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</si>
  <si>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</si>
  <si>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</si>
  <si>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</si>
  <si>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</si>
  <si>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</si>
  <si>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</si>
  <si>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</si>
  <si>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</si>
  <si>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</si>
  <si>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</si>
  <si>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</si>
  <si>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</si>
  <si>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</si>
  <si>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</si>
  <si>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</si>
  <si>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</si>
  <si>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</si>
  <si>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</si>
  <si>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</si>
  <si>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</si>
  <si>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</si>
  <si>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</si>
  <si>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</si>
  <si>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</si>
  <si>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</si>
  <si>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</si>
  <si>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</si>
  <si>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</si>
  <si>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</si>
  <si>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</si>
  <si>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</si>
  <si>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</si>
  <si>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</si>
  <si>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</si>
  <si>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</si>
  <si>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</si>
  <si>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</si>
  <si>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</si>
  <si>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</si>
  <si>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</si>
  <si>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</si>
  <si>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</si>
  <si>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</si>
  <si>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</si>
  <si>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</si>
  <si>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</si>
  <si>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</si>
  <si>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</si>
  <si>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</si>
  <si>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</si>
  <si>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</si>
  <si>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</si>
  <si>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</si>
  <si>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</si>
  <si>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</si>
  <si>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</si>
  <si>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</si>
  <si>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</si>
  <si>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</si>
  <si>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</si>
  <si>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</si>
  <si>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</si>
  <si>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</si>
  <si>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</si>
  <si>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</si>
  <si>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</si>
  <si>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</si>
  <si>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</si>
  <si>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</si>
  <si>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</si>
  <si>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</si>
  <si>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</si>
  <si>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</si>
  <si>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</si>
  <si>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</si>
  <si>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</si>
  <si>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</si>
  <si>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</si>
  <si>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</si>
  <si>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</si>
  <si>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</si>
  <si>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</si>
  <si>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</si>
  <si>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</si>
  <si>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</si>
  <si>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</si>
  <si>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</si>
  <si>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</si>
  <si>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</si>
  <si>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</si>
  <si>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</si>
  <si>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</si>
  <si>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</si>
  <si>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</si>
  <si>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</si>
  <si>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</si>
  <si>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</si>
  <si>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</si>
  <si>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</si>
  <si>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</si>
  <si>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</si>
  <si>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</si>
  <si>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</si>
  <si>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</si>
  <si>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</si>
  <si>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</si>
  <si>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</si>
  <si>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</si>
  <si>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</si>
  <si>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</si>
  <si>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</si>
  <si>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</si>
  <si>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</si>
  <si>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</si>
  <si>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</si>
  <si>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</si>
  <si>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</si>
  <si>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</si>
  <si>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</si>
  <si>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</si>
  <si>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</si>
  <si>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</si>
  <si>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</si>
  <si>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</si>
  <si>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</si>
  <si>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</si>
  <si>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</si>
  <si>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</si>
  <si>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</si>
  <si>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</si>
  <si>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</si>
  <si>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</si>
  <si>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</si>
  <si>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</si>
  <si>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</si>
  <si>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</si>
  <si>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</si>
  <si>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</si>
  <si>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</si>
  <si>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</si>
  <si>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</si>
  <si>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</si>
  <si>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</si>
  <si>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</si>
  <si>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</si>
  <si>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</si>
  <si>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</si>
  <si>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</si>
  <si>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</si>
  <si>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</si>
  <si>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</si>
  <si>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</si>
  <si>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</si>
  <si>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</si>
  <si>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</si>
  <si>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</si>
  <si>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</si>
  <si>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</si>
  <si>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</si>
  <si>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</si>
  <si>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</si>
  <si>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</si>
  <si>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</si>
  <si>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</si>
  <si>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</si>
  <si>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</si>
  <si>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</si>
  <si>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</si>
  <si>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</si>
  <si>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</si>
  <si>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</si>
  <si>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</si>
  <si>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</si>
  <si>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</si>
  <si>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</si>
  <si>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</si>
  <si>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</si>
  <si>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</si>
  <si>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</si>
  <si>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</si>
  <si>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</si>
  <si>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</si>
  <si>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</si>
  <si>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</si>
  <si>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</si>
  <si>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</si>
  <si>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</si>
  <si>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</si>
  <si>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</si>
  <si>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</si>
  <si>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</si>
  <si>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</si>
  <si>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</si>
  <si>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</si>
  <si>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</si>
  <si>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</si>
  <si>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</si>
  <si>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</si>
  <si>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</si>
  <si>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</si>
  <si>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</si>
  <si>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</si>
  <si>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</si>
  <si>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</si>
  <si>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</si>
  <si>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</si>
  <si>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</si>
  <si>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</si>
  <si>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</si>
  <si>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</si>
  <si>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</si>
  <si>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</si>
  <si>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</si>
  <si>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</si>
  <si>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</si>
  <si>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</si>
  <si>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</si>
  <si>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</si>
  <si>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</si>
  <si>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</si>
  <si>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</si>
  <si>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</si>
  <si>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</si>
  <si>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</si>
  <si>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</si>
  <si>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</si>
  <si>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</si>
  <si>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</si>
  <si>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</si>
  <si>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</si>
  <si>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</si>
  <si>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</si>
  <si>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</si>
  <si>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</si>
  <si>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</si>
  <si>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</si>
  <si>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</si>
  <si>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</si>
  <si>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</si>
  <si>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</si>
  <si>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</si>
  <si>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</si>
  <si>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</si>
  <si>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</si>
  <si>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</si>
  <si>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</si>
  <si>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</si>
  <si>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</si>
  <si>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</si>
  <si>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</si>
  <si>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</si>
  <si>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</si>
  <si>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</si>
  <si>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</si>
  <si>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</si>
  <si>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</si>
  <si>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</si>
  <si>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</si>
  <si>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</si>
  <si>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</si>
  <si>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</si>
  <si>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</si>
  <si>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</si>
  <si>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</si>
  <si>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</si>
  <si>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</si>
  <si>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</si>
  <si>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</si>
  <si>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</si>
  <si>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</si>
  <si>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</si>
  <si>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</si>
  <si>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</si>
  <si>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</si>
  <si>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</si>
  <si>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</si>
  <si>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</si>
  <si>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</si>
  <si>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</si>
  <si>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</si>
  <si>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</si>
  <si>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</si>
  <si>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</si>
  <si>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</si>
  <si>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</si>
  <si>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</si>
  <si>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</si>
  <si>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</si>
  <si>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</si>
  <si>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</si>
  <si>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</si>
  <si>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</si>
  <si>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</si>
  <si>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</si>
  <si>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</si>
  <si>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</si>
  <si>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</si>
  <si>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</si>
  <si>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</si>
  <si>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</si>
  <si>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</si>
  <si>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</si>
  <si>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</si>
  <si>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</si>
  <si>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</si>
  <si>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</si>
  <si>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</si>
  <si>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</si>
  <si>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</si>
  <si>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</si>
  <si>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</si>
  <si>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</si>
  <si>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</si>
  <si>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</si>
  <si>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</si>
  <si>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</si>
  <si>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</si>
  <si>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</si>
  <si>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</si>
  <si>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</si>
  <si>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</si>
  <si>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</si>
  <si>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</si>
  <si>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</si>
  <si>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</si>
  <si>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</si>
  <si>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</si>
  <si>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</si>
  <si>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</si>
  <si>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</si>
  <si>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</si>
  <si>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</si>
  <si>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</si>
  <si>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</si>
  <si>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</si>
  <si>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</si>
  <si>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</si>
  <si>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</si>
  <si>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</si>
  <si>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</si>
  <si>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</si>
  <si>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</si>
  <si>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</si>
  <si>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</si>
  <si>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</si>
  <si>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</si>
  <si>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</si>
  <si>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</si>
  <si>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</si>
  <si>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</si>
  <si>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</si>
  <si>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</si>
  <si>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</si>
  <si>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</si>
  <si>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</si>
  <si>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</si>
  <si>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</si>
  <si>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</si>
  <si>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</si>
  <si>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</si>
  <si>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</si>
  <si>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</si>
  <si>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</si>
  <si>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</si>
  <si>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</si>
  <si>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</si>
  <si>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</si>
  <si>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</si>
  <si>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</si>
  <si>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</si>
  <si>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</si>
  <si>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</si>
  <si>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</si>
  <si>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</si>
  <si>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</si>
  <si>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</si>
  <si>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</si>
  <si>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</si>
  <si>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</si>
  <si>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</si>
  <si>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</si>
  <si>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</si>
  <si>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</si>
  <si>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</si>
  <si>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</si>
  <si>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</si>
  <si>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</si>
  <si>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</si>
  <si>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</si>
  <si>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</si>
  <si>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</si>
  <si>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</si>
  <si>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</si>
  <si>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</si>
  <si>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</si>
  <si>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</si>
  <si>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</si>
  <si>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</si>
  <si>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</si>
  <si>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</si>
  <si>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</si>
  <si>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</si>
  <si>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</si>
  <si>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</si>
  <si>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</si>
  <si>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</si>
  <si>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</si>
  <si>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</si>
  <si>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</si>
  <si>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</si>
  <si>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</si>
  <si>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</si>
  <si>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</si>
  <si>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</si>
  <si>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</si>
  <si>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</si>
  <si>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</si>
  <si>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</si>
  <si>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</si>
  <si>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</si>
  <si>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</si>
  <si>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</si>
  <si>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</si>
  <si>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</si>
  <si>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</si>
  <si>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</si>
  <si>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</si>
  <si>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</si>
  <si>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</si>
  <si>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</si>
  <si>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</si>
  <si>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</si>
  <si>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</si>
  <si>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</si>
  <si>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</si>
  <si>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</si>
  <si>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</si>
  <si>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</si>
  <si>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</si>
  <si>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</si>
  <si>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</si>
  <si>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</si>
  <si>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</si>
  <si>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</si>
  <si>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</si>
  <si>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</si>
  <si>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</si>
  <si>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</si>
  <si>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</si>
  <si>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</si>
  <si>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</si>
  <si>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</si>
  <si>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</si>
  <si>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</si>
  <si>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</si>
  <si>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</si>
  <si>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</si>
  <si>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</si>
  <si>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</si>
  <si>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</si>
  <si>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</si>
  <si>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</si>
  <si>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</si>
  <si>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</si>
  <si>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</si>
  <si>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</si>
  <si>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</si>
  <si>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</si>
  <si>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</si>
  <si>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</si>
  <si>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</si>
  <si>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</si>
  <si>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</si>
  <si>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</si>
  <si>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</si>
  <si>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</si>
  <si>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</si>
  <si>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</si>
  <si>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</si>
  <si>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</si>
  <si>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</si>
  <si>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</si>
  <si>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</si>
  <si>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</si>
  <si>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</si>
  <si>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</si>
  <si>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</si>
  <si>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</si>
  <si>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</si>
  <si>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</si>
  <si>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</si>
  <si>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</si>
  <si>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</si>
  <si>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</si>
  <si>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</si>
  <si>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</si>
  <si>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</si>
  <si>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</si>
  <si>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</si>
  <si>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</si>
  <si>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</si>
  <si>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</si>
  <si>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</si>
  <si>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</si>
  <si>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</si>
  <si>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</si>
  <si>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</si>
  <si>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</si>
  <si>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</si>
  <si>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</si>
  <si>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</si>
  <si>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</si>
  <si>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</si>
  <si>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</si>
  <si>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</si>
  <si>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</si>
  <si>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</si>
  <si>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</si>
  <si>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</si>
  <si>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</si>
  <si>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</si>
  <si>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</si>
  <si>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</si>
  <si>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</si>
  <si>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</si>
  <si>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</si>
  <si>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</si>
  <si>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</si>
  <si>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</si>
  <si>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</si>
  <si>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</si>
  <si>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</si>
  <si>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</si>
  <si>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</si>
  <si>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</si>
  <si>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</si>
  <si>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</si>
  <si>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</si>
  <si>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</si>
  <si>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</si>
  <si>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</si>
  <si>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</si>
  <si>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</si>
  <si>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</si>
  <si>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</si>
  <si>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</si>
  <si>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</si>
  <si>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</si>
  <si>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</si>
  <si>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</si>
  <si>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</si>
  <si>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</si>
  <si>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</si>
  <si>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</si>
  <si>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</si>
  <si>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</si>
  <si>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</si>
  <si>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</si>
  <si>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</si>
  <si>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</si>
  <si>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</si>
  <si>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</si>
  <si>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</si>
  <si>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</si>
  <si>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</si>
  <si>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</si>
  <si>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</si>
  <si>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</si>
  <si>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</si>
  <si>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</si>
  <si>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</si>
  <si>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</si>
  <si>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</si>
  <si>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</si>
  <si>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</si>
  <si>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</si>
  <si>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</si>
  <si>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</si>
  <si>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</si>
  <si>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</si>
  <si>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</si>
  <si>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</si>
  <si>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</si>
  <si>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</si>
  <si>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</si>
  <si>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</si>
  <si>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</si>
  <si>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</si>
  <si>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</si>
  <si>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</si>
  <si>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</si>
  <si>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</si>
  <si>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</si>
  <si>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</si>
  <si>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</si>
  <si>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</si>
  <si>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</si>
  <si>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</si>
  <si>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</si>
  <si>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</si>
  <si>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</si>
  <si>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</si>
  <si>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</si>
  <si>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</si>
  <si>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</si>
  <si>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</si>
  <si>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</si>
  <si>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</si>
  <si>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</si>
  <si>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</si>
  <si>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</si>
  <si>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</si>
  <si>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</si>
  <si>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</si>
  <si>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</si>
  <si>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</si>
  <si>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</si>
  <si>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</si>
  <si>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</si>
  <si>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</si>
  <si>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</si>
  <si>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</si>
  <si>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</si>
  <si>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</si>
  <si>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</si>
  <si>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</si>
  <si>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</si>
  <si>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</si>
  <si>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</si>
  <si>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</si>
  <si>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</si>
  <si>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</si>
  <si>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</si>
  <si>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</si>
  <si>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</si>
  <si>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</si>
  <si>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</si>
  <si>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</si>
  <si>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</si>
  <si>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</si>
  <si>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</si>
  <si>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</si>
  <si>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</si>
  <si>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</si>
  <si>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</si>
  <si>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</si>
  <si>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</si>
  <si>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</si>
  <si>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</si>
  <si>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</si>
  <si>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</si>
  <si>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</si>
  <si>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</si>
  <si>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</si>
  <si>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</si>
  <si>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</si>
  <si>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</si>
  <si>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</si>
  <si>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</si>
  <si>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</si>
  <si>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</si>
  <si>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</si>
  <si>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</si>
  <si>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</si>
  <si>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</si>
  <si>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</si>
  <si>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</si>
  <si>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</si>
  <si>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</si>
  <si>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</si>
  <si>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</si>
  <si>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</si>
  <si>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</si>
  <si>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</si>
  <si>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</si>
  <si>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</si>
  <si>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</si>
  <si>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</si>
  <si>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</si>
  <si>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</si>
  <si>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</si>
  <si>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</si>
  <si>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</si>
  <si>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</si>
  <si>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</si>
  <si>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</si>
  <si>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</si>
  <si>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</si>
  <si>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</si>
  <si>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</si>
  <si>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</si>
  <si>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</si>
  <si>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</si>
  <si>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</si>
  <si>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</si>
  <si>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</si>
  <si>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</si>
  <si>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</si>
  <si>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</si>
  <si>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</si>
  <si>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</si>
  <si>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</si>
  <si>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</si>
  <si>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</si>
  <si>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</si>
  <si>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</si>
  <si>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</si>
  <si>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</si>
  <si>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</si>
  <si>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</si>
  <si>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</si>
  <si>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</si>
  <si>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</si>
  <si>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</si>
  <si>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</si>
  <si>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</si>
  <si>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</si>
  <si>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</si>
  <si>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</si>
  <si>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</si>
  <si>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</si>
  <si>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</si>
  <si>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</si>
  <si>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</si>
  <si>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</si>
  <si>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</si>
  <si>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</si>
  <si>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</si>
  <si>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</si>
  <si>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</si>
  <si>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</si>
  <si>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</si>
  <si>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</si>
  <si>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</si>
  <si>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</si>
  <si>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</si>
  <si>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</si>
  <si>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</si>
  <si>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</si>
  <si>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</si>
  <si>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</si>
  <si>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</si>
  <si>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</si>
  <si>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</si>
  <si>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</si>
  <si>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</si>
  <si>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</si>
  <si>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</si>
  <si>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</si>
  <si>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</si>
  <si>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</si>
  <si>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</si>
  <si>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</si>
  <si>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</si>
  <si>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</si>
  <si>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</si>
  <si>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</si>
  <si>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</si>
  <si>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</si>
  <si>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</si>
  <si>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</si>
  <si>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</si>
  <si>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</si>
  <si>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</si>
  <si>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</si>
  <si>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</si>
  <si>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</si>
  <si>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</si>
  <si>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</si>
  <si>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</si>
  <si>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</si>
  <si>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</si>
  <si>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</si>
  <si>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</si>
  <si>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</si>
  <si>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</si>
  <si>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</si>
  <si>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</si>
  <si>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</si>
  <si>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</si>
  <si>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</si>
  <si>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</si>
  <si>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</si>
  <si>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</si>
  <si>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</si>
  <si>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</si>
  <si>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</si>
  <si>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</si>
  <si>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</si>
  <si>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</si>
  <si>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</si>
  <si>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</si>
  <si>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</si>
  <si>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</si>
  <si>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</si>
  <si>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</si>
  <si>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</si>
  <si>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</si>
  <si>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</si>
  <si>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</si>
  <si>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</si>
  <si>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</si>
  <si>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</si>
  <si>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</si>
  <si>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</si>
  <si>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</si>
  <si>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</si>
  <si>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</si>
  <si>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</si>
  <si>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</si>
  <si>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</si>
  <si>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</si>
  <si>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</si>
  <si>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</si>
  <si>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</si>
  <si>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</si>
  <si>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</si>
  <si>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</si>
  <si>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</si>
  <si>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</si>
  <si>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</si>
  <si>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</si>
  <si>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</si>
  <si>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</si>
  <si>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</si>
  <si>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</si>
  <si>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</si>
  <si>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</si>
  <si>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</si>
  <si>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</si>
  <si>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</si>
  <si>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</si>
  <si>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</si>
  <si>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</si>
  <si>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</si>
  <si>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</si>
  <si>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</si>
  <si>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</si>
  <si>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</si>
  <si>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</si>
  <si>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</si>
  <si>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</si>
  <si>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</si>
  <si>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</si>
  <si>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</si>
  <si>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</si>
  <si>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</si>
  <si>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</si>
  <si>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</si>
  <si>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</si>
  <si>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</si>
  <si>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</si>
  <si>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</si>
  <si>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</si>
  <si>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</si>
  <si>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</si>
  <si>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</si>
  <si>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</si>
  <si>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</si>
  <si>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</si>
  <si>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</si>
  <si>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</si>
  <si>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</si>
  <si>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</si>
  <si>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</si>
  <si>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</si>
  <si>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</si>
  <si>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</si>
  <si>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</si>
  <si>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</si>
  <si>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</si>
  <si>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</si>
  <si>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</si>
  <si>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</si>
  <si>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</si>
  <si>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</si>
  <si>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</si>
  <si>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</si>
  <si>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</si>
  <si>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</si>
  <si>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</si>
  <si>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</si>
  <si>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</si>
  <si>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</si>
  <si>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</si>
  <si>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</si>
  <si>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</si>
  <si>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</si>
  <si>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</si>
  <si>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</si>
  <si>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</si>
  <si>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</si>
  <si>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</si>
  <si>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</si>
  <si>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</si>
  <si>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</si>
  <si>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</si>
  <si>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</si>
  <si>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</si>
  <si>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</si>
  <si>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</si>
  <si>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</si>
  <si>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</si>
  <si>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</si>
  <si>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</si>
  <si>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</si>
  <si>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</si>
  <si>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</si>
  <si>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</si>
  <si>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</si>
  <si>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</si>
  <si>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</si>
  <si>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</si>
  <si>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</si>
  <si>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</si>
  <si>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</si>
  <si>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</si>
  <si>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</si>
  <si>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</si>
  <si>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</si>
  <si>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</si>
  <si>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</si>
  <si>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</si>
  <si>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</si>
  <si>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</si>
  <si>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</si>
  <si>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</si>
  <si>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</si>
  <si>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</si>
  <si>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</si>
  <si>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</si>
  <si>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</si>
  <si>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</si>
  <si>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</si>
  <si>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</si>
  <si>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</si>
  <si>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</si>
  <si>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</si>
  <si>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</si>
  <si>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</si>
  <si>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</si>
  <si>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</si>
  <si>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</si>
  <si>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</si>
  <si>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</si>
  <si>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</si>
  <si>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</si>
  <si>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</si>
  <si>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</si>
  <si>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</si>
  <si>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</si>
  <si>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</si>
  <si>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</si>
  <si>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</si>
  <si>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</si>
  <si>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</si>
  <si>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</si>
  <si>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</si>
  <si>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</si>
  <si>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</si>
  <si>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</si>
  <si>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</si>
  <si>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</si>
  <si>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</si>
  <si>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</si>
  <si>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</si>
  <si>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</si>
  <si>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</si>
  <si>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</si>
  <si>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</si>
  <si>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</si>
  <si>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</si>
  <si>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</si>
  <si>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</si>
  <si>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</si>
  <si>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</si>
  <si>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</si>
  <si>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</si>
  <si>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</si>
  <si>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</si>
  <si>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</si>
  <si>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</si>
  <si>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</si>
  <si>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</si>
  <si>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</si>
  <si>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</si>
  <si>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</si>
  <si>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</si>
  <si>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</si>
  <si>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</si>
  <si>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</si>
  <si>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</si>
  <si>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</si>
  <si>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</si>
  <si>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</si>
  <si>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</si>
  <si>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</si>
  <si>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</si>
  <si>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</si>
  <si>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</si>
  <si>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</si>
  <si>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</si>
  <si>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</si>
  <si>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</si>
  <si>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</si>
  <si>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</si>
  <si>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</si>
  <si>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</si>
  <si>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</si>
  <si>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</si>
  <si>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</si>
  <si>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</si>
  <si>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</si>
  <si>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</si>
  <si>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</si>
  <si>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</si>
  <si>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</si>
  <si>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</si>
  <si>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</si>
  <si>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</si>
  <si>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</si>
  <si>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</si>
  <si>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</si>
  <si>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</si>
  <si>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</si>
  <si>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</si>
  <si>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</si>
  <si>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</si>
  <si>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</si>
  <si>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</si>
  <si>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</si>
  <si>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</si>
  <si>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</si>
  <si>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</si>
  <si>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</si>
  <si>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</si>
  <si>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</si>
  <si>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</si>
  <si>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</si>
  <si>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</si>
  <si>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</si>
  <si>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</si>
  <si>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</si>
  <si>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</si>
  <si>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</si>
  <si>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</si>
  <si>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</si>
  <si>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</si>
  <si>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</si>
  <si>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</si>
  <si>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</si>
  <si>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</si>
  <si>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</si>
  <si>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</si>
  <si>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</si>
  <si>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</si>
  <si>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</si>
  <si>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</si>
  <si>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</si>
  <si>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</si>
  <si>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</si>
  <si>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</si>
  <si>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</si>
  <si>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</si>
  <si>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</si>
  <si>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</si>
  <si>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</si>
  <si>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</si>
  <si>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</si>
  <si>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</si>
  <si>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</si>
  <si>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</si>
  <si>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</si>
  <si>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</si>
  <si>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</si>
  <si>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</si>
  <si>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</si>
  <si>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</si>
  <si>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</si>
  <si>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</si>
  <si>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</si>
  <si>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</si>
  <si>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</si>
  <si>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</si>
  <si>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</si>
  <si>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</si>
  <si>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</si>
  <si>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</si>
  <si>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</si>
  <si>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</si>
  <si>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</si>
  <si>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</si>
  <si>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</si>
  <si>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</si>
  <si>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</si>
  <si>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</si>
  <si>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</si>
  <si>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</si>
  <si>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</si>
  <si>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</si>
  <si>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</si>
  <si>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</si>
  <si>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</si>
  <si>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</si>
  <si>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</si>
  <si>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</si>
  <si>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</si>
  <si>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</si>
  <si>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</si>
  <si>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</si>
  <si>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</si>
  <si>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</si>
  <si>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</si>
  <si>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</si>
  <si>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</si>
  <si>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</si>
  <si>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</si>
  <si>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</si>
  <si>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</si>
  <si>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</si>
  <si>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</si>
  <si>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</si>
  <si>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</si>
  <si>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</si>
  <si>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</si>
  <si>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</si>
  <si>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</si>
  <si>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</si>
  <si>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</si>
  <si>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</si>
  <si>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</si>
  <si>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</si>
  <si>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</si>
  <si>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</si>
  <si>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</si>
  <si>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</si>
  <si>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</si>
  <si>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</si>
  <si>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</si>
  <si>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</si>
  <si>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</si>
  <si>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</si>
  <si>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</si>
  <si>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</si>
  <si>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</si>
  <si>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</si>
  <si>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</si>
  <si>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</si>
  <si>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</si>
  <si>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</si>
  <si>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</si>
  <si>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</si>
  <si>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</si>
  <si>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</si>
  <si>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</si>
  <si>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</si>
  <si>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</si>
  <si>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</si>
  <si>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</si>
  <si>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</si>
  <si>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</si>
  <si>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</si>
  <si>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</si>
  <si>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</si>
  <si>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</si>
  <si>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</si>
  <si>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</si>
  <si>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</si>
  <si>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</si>
  <si>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</si>
  <si>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</si>
  <si>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</si>
  <si>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</si>
  <si>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</si>
  <si>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</si>
  <si>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</si>
  <si>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</si>
  <si>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</si>
  <si>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</si>
  <si>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</si>
  <si>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</si>
  <si>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</si>
  <si>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</si>
  <si>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</si>
  <si>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</si>
  <si>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</si>
  <si>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</si>
  <si>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</si>
  <si>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</si>
  <si>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</si>
  <si>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</si>
  <si>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</si>
  <si>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</si>
  <si>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</si>
  <si>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</si>
  <si>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</si>
  <si>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</si>
  <si>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</si>
  <si>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</si>
  <si>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</si>
  <si>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</si>
  <si>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</si>
  <si>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</si>
  <si>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</si>
  <si>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</si>
  <si>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</si>
  <si>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</si>
  <si>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</si>
  <si>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</si>
  <si>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</si>
  <si>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</si>
  <si>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</si>
  <si>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</si>
  <si>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</si>
  <si>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</si>
  <si>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</si>
  <si>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</si>
  <si>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</si>
  <si>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</si>
  <si>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</si>
  <si>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</si>
  <si>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</si>
  <si>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</si>
  <si>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</si>
  <si>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</si>
  <si>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</si>
  <si>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</si>
  <si>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</si>
  <si>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</si>
  <si>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</si>
  <si>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</si>
  <si>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</si>
  <si>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</si>
  <si>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</si>
  <si>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</si>
  <si>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</si>
  <si>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</si>
  <si>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</si>
  <si>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</si>
  <si>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</si>
  <si>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</si>
  <si>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</si>
  <si>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</si>
  <si>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</si>
  <si>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</si>
  <si>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</si>
  <si>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</si>
  <si>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</si>
  <si>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</si>
  <si>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</si>
  <si>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</si>
  <si>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</si>
  <si>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</si>
  <si>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</si>
  <si>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</si>
  <si>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</si>
  <si>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</si>
  <si>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</si>
  <si>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</si>
  <si>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</si>
  <si>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</si>
  <si>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</si>
  <si>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</si>
  <si>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</si>
  <si>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</si>
  <si>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</si>
  <si>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</si>
  <si>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</si>
  <si>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</si>
  <si>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</si>
  <si>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</si>
  <si>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</si>
  <si>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</si>
  <si>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</si>
  <si>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</si>
  <si>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</si>
  <si>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</si>
  <si>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</si>
  <si>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</si>
  <si>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</si>
  <si>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</si>
  <si>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</si>
  <si>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</si>
  <si>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</si>
  <si>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</si>
  <si>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</si>
  <si>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</si>
  <si>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</si>
  <si>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</si>
  <si>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</si>
  <si>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</si>
  <si>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</si>
  <si>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</si>
  <si>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</si>
  <si>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</si>
  <si>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</si>
  <si>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</si>
  <si>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</si>
  <si>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</si>
  <si>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</si>
  <si>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</si>
  <si>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</si>
  <si>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</si>
  <si>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</si>
  <si>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</si>
  <si>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</si>
  <si>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</si>
  <si>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</si>
  <si>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</si>
  <si>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</si>
  <si>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</si>
  <si>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</si>
  <si>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</si>
  <si>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</si>
  <si>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</si>
  <si>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</si>
  <si>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</si>
  <si>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</si>
  <si>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</si>
  <si>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</si>
  <si>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</si>
  <si>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</si>
  <si>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</si>
  <si>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</si>
  <si>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</si>
  <si>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</si>
  <si>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</si>
  <si>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</si>
  <si>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</si>
  <si>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</si>
  <si>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</si>
  <si>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</si>
  <si>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</si>
  <si>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</si>
  <si>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</si>
  <si>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</si>
  <si>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</si>
  <si>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</si>
  <si>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</si>
  <si>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</si>
  <si>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</si>
  <si>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</si>
  <si>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</si>
  <si>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</si>
  <si>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</si>
  <si>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</si>
  <si>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</si>
  <si>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</si>
  <si>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</si>
  <si>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</si>
  <si>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</si>
  <si>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</si>
  <si>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</si>
  <si>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</si>
  <si>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</si>
  <si>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</si>
  <si>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</si>
  <si>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</si>
  <si>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</si>
  <si>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</si>
  <si>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</si>
  <si>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</si>
  <si>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</si>
  <si>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</si>
  <si>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</si>
  <si>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</si>
  <si>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</si>
  <si>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</si>
  <si>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</si>
  <si>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</si>
  <si>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</si>
  <si>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</si>
  <si>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</si>
  <si>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</si>
  <si>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</si>
  <si>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</si>
  <si>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</si>
  <si>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</si>
  <si>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</si>
  <si>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</si>
  <si>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</si>
  <si>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</si>
  <si>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</si>
  <si>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</si>
  <si>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</si>
  <si>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</si>
  <si>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</si>
  <si>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</si>
  <si>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</si>
  <si>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</si>
  <si>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</si>
  <si>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</si>
  <si>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</si>
  <si>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</si>
  <si>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</si>
  <si>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</si>
  <si>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</si>
  <si>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</si>
  <si>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</si>
  <si>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</si>
  <si>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</si>
  <si>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</si>
  <si>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</si>
  <si>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</si>
  <si>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</si>
  <si>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</si>
  <si>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</si>
  <si>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</si>
  <si>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</si>
  <si>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</si>
  <si>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</si>
  <si>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</si>
  <si>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</si>
  <si>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</si>
  <si>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</si>
  <si>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</si>
  <si>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</si>
  <si>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</si>
  <si>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</si>
  <si>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</si>
  <si>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</si>
  <si>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</si>
  <si>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</si>
  <si>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</si>
  <si>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</si>
  <si>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</si>
  <si>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</si>
  <si>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</si>
  <si>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</si>
  <si>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</si>
  <si>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</si>
  <si>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</si>
  <si>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</si>
  <si>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</si>
  <si>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</si>
  <si>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</si>
  <si>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</si>
  <si>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</si>
  <si>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</si>
  <si>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</si>
  <si>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</si>
  <si>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</si>
  <si>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</si>
  <si>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</si>
  <si>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</si>
  <si>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</si>
  <si>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</si>
  <si>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</si>
  <si>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</si>
  <si>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</si>
  <si>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</si>
  <si>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</si>
  <si>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</si>
  <si>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</si>
  <si>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</si>
  <si>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</si>
  <si>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</si>
  <si>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</si>
  <si>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</si>
  <si>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</si>
  <si>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</si>
  <si>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</si>
  <si>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</si>
  <si>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</si>
  <si>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</si>
  <si>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</si>
  <si>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</si>
  <si>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</si>
  <si>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</si>
  <si>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</si>
  <si>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</si>
  <si>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</si>
  <si>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</si>
  <si>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</si>
  <si>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</si>
  <si>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</si>
  <si>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</si>
  <si>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</si>
  <si>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</si>
  <si>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</si>
  <si>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</si>
  <si>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</si>
  <si>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</si>
  <si>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</si>
  <si>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</si>
  <si>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</si>
  <si>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</si>
  <si>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</si>
  <si>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</si>
  <si>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</si>
  <si>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</si>
  <si>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</si>
  <si>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</si>
  <si>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</si>
  <si>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</si>
  <si>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</si>
  <si>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</si>
  <si>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</si>
  <si>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</si>
  <si>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</si>
  <si>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</si>
  <si>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</si>
  <si>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</si>
  <si>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</si>
  <si>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</si>
  <si>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</si>
  <si>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</si>
  <si>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</si>
  <si>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</si>
  <si>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</si>
  <si>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</si>
  <si>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</si>
  <si>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</si>
  <si>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</si>
  <si>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</si>
  <si>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</si>
  <si>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</si>
  <si>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</si>
  <si>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</si>
  <si>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</si>
  <si>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</si>
  <si>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</si>
  <si>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</si>
  <si>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</si>
  <si>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</si>
  <si>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</si>
  <si>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</si>
  <si>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</si>
  <si>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</si>
  <si>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</si>
  <si>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</si>
  <si>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</si>
  <si>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</si>
  <si>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</si>
  <si>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</si>
  <si>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</si>
  <si>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</si>
  <si>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</si>
  <si>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</si>
  <si>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</si>
  <si>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</si>
  <si>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</si>
  <si>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</si>
  <si>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</si>
  <si>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</si>
  <si>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</si>
  <si>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</si>
  <si>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</si>
  <si>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</si>
  <si>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</si>
  <si>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</si>
  <si>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</si>
  <si>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</si>
  <si>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</si>
  <si>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</si>
  <si>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</si>
  <si>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</si>
  <si>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</si>
  <si>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</si>
  <si>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</si>
  <si>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</si>
  <si>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</si>
  <si>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</si>
  <si>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</si>
  <si>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</si>
  <si>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</si>
  <si>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</si>
  <si>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</si>
  <si>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</si>
  <si>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</si>
  <si>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</si>
  <si>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</si>
  <si>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</si>
  <si>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</si>
  <si>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</si>
  <si>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</si>
  <si>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</si>
  <si>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</si>
  <si>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</si>
  <si>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</si>
  <si>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</si>
  <si>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</si>
  <si>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</si>
  <si>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</si>
  <si>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</si>
  <si>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</si>
  <si>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</si>
  <si>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</si>
  <si>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</si>
  <si>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</si>
  <si>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</si>
  <si>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</si>
  <si>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</si>
  <si>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</si>
  <si>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</si>
  <si>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</si>
  <si>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</si>
  <si>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</si>
  <si>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</si>
  <si>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</si>
  <si>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</si>
  <si>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</si>
  <si>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</si>
  <si>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</si>
  <si>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</si>
  <si>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</si>
  <si>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</si>
  <si>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</si>
  <si>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</si>
  <si>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</si>
  <si>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</si>
  <si>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</si>
  <si>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</si>
  <si>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</si>
  <si>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</si>
  <si>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</si>
  <si>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</si>
  <si>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</si>
  <si>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</si>
  <si>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</si>
  <si>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</si>
  <si>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</si>
  <si>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</si>
  <si>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</si>
  <si>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</si>
  <si>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</si>
  <si>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</si>
  <si>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</si>
  <si>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</si>
  <si>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</si>
  <si>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</si>
  <si>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</si>
  <si>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</si>
  <si>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</si>
  <si>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</si>
  <si>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</si>
  <si>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</si>
  <si>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</si>
  <si>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</si>
  <si>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</si>
  <si>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</si>
  <si>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</si>
  <si>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</si>
  <si>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</si>
  <si>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</si>
  <si>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</si>
  <si>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</si>
  <si>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</si>
  <si>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</si>
  <si>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</si>
  <si>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</si>
  <si>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</si>
  <si>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</si>
  <si>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</si>
  <si>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</si>
  <si>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</si>
  <si>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</si>
  <si>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</si>
  <si>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</si>
  <si>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</si>
  <si>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</si>
  <si>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</si>
  <si>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</si>
  <si>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</si>
  <si>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</si>
  <si>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</si>
  <si>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</si>
  <si>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</si>
  <si>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</si>
  <si>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</si>
  <si>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</si>
  <si>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</si>
  <si>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</si>
  <si>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</si>
  <si>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</si>
  <si>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</si>
  <si>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</si>
  <si>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</si>
  <si>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</si>
  <si>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</si>
  <si>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</si>
  <si>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</si>
  <si>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</si>
  <si>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</si>
  <si>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</si>
  <si>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</si>
  <si>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</si>
  <si>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</si>
  <si>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</si>
  <si>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</si>
  <si>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</si>
  <si>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</si>
  <si>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</si>
  <si>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</si>
  <si>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</si>
  <si>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</si>
  <si>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</si>
  <si>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</si>
  <si>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</si>
  <si>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</si>
  <si>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</si>
  <si>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</si>
  <si>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</si>
  <si>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</si>
  <si>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</si>
  <si>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</si>
  <si>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</si>
  <si>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</si>
  <si>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</si>
  <si>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</si>
  <si>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</si>
  <si>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</si>
  <si>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</si>
  <si>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</si>
  <si>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</si>
  <si>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</si>
  <si>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</si>
  <si>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</si>
  <si>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</si>
  <si>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</si>
  <si>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</si>
  <si>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</si>
  <si>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</si>
  <si>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</si>
  <si>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</si>
  <si>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</si>
  <si>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</si>
  <si>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</si>
  <si>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</si>
  <si>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</si>
  <si>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</si>
  <si>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</si>
  <si>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</si>
  <si>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</si>
  <si>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</si>
  <si>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</si>
  <si>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</si>
  <si>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</si>
  <si>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</si>
  <si>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</si>
  <si>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</si>
  <si>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</si>
  <si>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</si>
  <si>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</si>
  <si>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</si>
  <si>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</si>
  <si>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</si>
  <si>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</si>
  <si>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</si>
  <si>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</si>
  <si>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</si>
  <si>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</si>
  <si>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</si>
  <si>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</si>
  <si>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</si>
  <si>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</si>
  <si>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</si>
  <si>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</si>
  <si>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</si>
  <si>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</si>
  <si>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</si>
  <si>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</si>
  <si>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</si>
  <si>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</si>
  <si>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</si>
  <si>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</si>
  <si>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</si>
  <si>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</si>
  <si>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</si>
  <si>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</si>
  <si>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</si>
  <si>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</si>
  <si>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</si>
  <si>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</si>
  <si>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</si>
  <si>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</si>
  <si>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</si>
  <si>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</si>
  <si>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</si>
  <si>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</si>
  <si>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</si>
  <si>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</si>
  <si>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</si>
  <si>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</si>
  <si>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</si>
  <si>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</si>
  <si>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</si>
  <si>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</si>
  <si>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</si>
  <si>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</si>
  <si>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</si>
  <si>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</si>
  <si>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</si>
  <si>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</si>
  <si>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</si>
  <si>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</si>
  <si>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</si>
  <si>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</si>
  <si>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</si>
  <si>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</si>
  <si>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</si>
  <si>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</si>
  <si>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</si>
  <si>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</si>
  <si>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</si>
  <si>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</si>
  <si>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</si>
  <si>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</si>
  <si>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</si>
  <si>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</si>
  <si>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</si>
  <si>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</si>
  <si>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</si>
  <si>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</si>
  <si>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</si>
  <si>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</si>
  <si>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</si>
  <si>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</si>
  <si>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</si>
  <si>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</si>
  <si>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</si>
  <si>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</si>
  <si>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</si>
  <si>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</si>
  <si>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</si>
  <si>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</si>
  <si>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</si>
  <si>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</si>
  <si>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</si>
  <si>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</si>
  <si>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</si>
  <si>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</si>
  <si>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</si>
  <si>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</si>
  <si>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</si>
  <si>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</si>
  <si>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</si>
  <si>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</si>
  <si>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</si>
  <si>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</si>
  <si>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</si>
  <si>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</si>
  <si>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</si>
  <si>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</si>
  <si>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</si>
  <si>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</si>
  <si>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</si>
  <si>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</si>
  <si>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</si>
  <si>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</si>
  <si>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</si>
  <si>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</si>
  <si>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</si>
  <si>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</si>
  <si>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</si>
  <si>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</si>
  <si>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</si>
  <si>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</si>
  <si>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</si>
  <si>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</si>
  <si>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</si>
  <si>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</si>
  <si>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</si>
  <si>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</si>
  <si>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</si>
  <si>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</si>
  <si>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</si>
  <si>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</si>
  <si>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</si>
  <si>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</si>
  <si>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</si>
  <si>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</si>
  <si>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</si>
  <si>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</si>
  <si>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</si>
  <si>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</si>
  <si>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</si>
  <si>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</si>
  <si>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</si>
  <si>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</si>
  <si>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</si>
  <si>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</si>
  <si>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</si>
  <si>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</si>
  <si>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</si>
  <si>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</si>
  <si>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</si>
  <si>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</si>
  <si>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</si>
  <si>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</si>
  <si>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</si>
  <si>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</si>
  <si>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</si>
  <si>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</si>
  <si>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</si>
  <si>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</si>
  <si>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</si>
  <si>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</si>
  <si>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</si>
  <si>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</si>
  <si>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</si>
  <si>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</si>
  <si>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</si>
  <si>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</si>
  <si>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</si>
  <si>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</si>
  <si>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</si>
  <si>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</si>
  <si>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</si>
  <si>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</si>
  <si>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</si>
  <si>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</si>
  <si>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</si>
  <si>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</si>
  <si>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</si>
  <si>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</si>
  <si>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</si>
  <si>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</si>
  <si>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</si>
  <si>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</si>
  <si>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</si>
  <si>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</si>
  <si>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</si>
  <si>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</si>
  <si>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</si>
  <si>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</si>
  <si>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</si>
  <si>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</si>
  <si>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</si>
  <si>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</si>
  <si>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</si>
  <si>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</si>
  <si>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</si>
  <si>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</si>
  <si>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</si>
  <si>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</si>
  <si>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</si>
  <si>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</si>
  <si>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</si>
  <si>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</si>
  <si>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</si>
  <si>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</si>
  <si>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</si>
  <si>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</si>
  <si>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</si>
  <si>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</si>
  <si>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</si>
  <si>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</si>
  <si>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</si>
  <si>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</si>
  <si>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</si>
  <si>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</si>
  <si>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</si>
  <si>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</si>
  <si>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</si>
  <si>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</si>
  <si>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</si>
  <si>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</si>
  <si>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</si>
  <si>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</si>
  <si>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</si>
  <si>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</si>
  <si>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</si>
  <si>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</si>
  <si>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</si>
  <si>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</si>
  <si>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</si>
  <si>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</si>
  <si>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</si>
  <si>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</si>
  <si>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</si>
  <si>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</si>
  <si>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</si>
  <si>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</si>
  <si>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</si>
  <si>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</si>
  <si>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</si>
  <si>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</si>
  <si>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</si>
  <si>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</si>
  <si>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</si>
  <si>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</si>
  <si>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</si>
  <si>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</si>
  <si>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</si>
  <si>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</si>
  <si>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</si>
  <si>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</si>
  <si>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</si>
  <si>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</si>
  <si>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</si>
  <si>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</si>
  <si>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</si>
  <si>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</si>
  <si>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</si>
  <si>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</si>
  <si>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</si>
  <si>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</si>
  <si>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</si>
  <si>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</si>
  <si>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</si>
  <si>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</si>
  <si>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</si>
  <si>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</si>
  <si>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</si>
  <si>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</si>
  <si>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</si>
  <si>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</si>
  <si>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</si>
  <si>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</si>
  <si>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</si>
  <si>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</si>
  <si>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</si>
  <si>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</si>
  <si>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</si>
  <si>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</si>
  <si>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</si>
  <si>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</si>
  <si>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</si>
  <si>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</si>
  <si>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</si>
  <si>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</si>
  <si>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</si>
  <si>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</si>
  <si>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</si>
  <si>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</si>
  <si>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</si>
  <si>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</si>
  <si>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</si>
  <si>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</si>
  <si>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</si>
  <si>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</si>
  <si>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</si>
  <si>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</si>
  <si>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</si>
  <si>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</si>
  <si>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</si>
  <si>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</si>
  <si>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</si>
  <si>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</si>
  <si>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</si>
  <si>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</si>
  <si>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</si>
  <si>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</si>
  <si>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</si>
  <si>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</si>
  <si>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</si>
  <si>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</si>
  <si>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</si>
  <si>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</si>
  <si>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</si>
  <si>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</si>
  <si>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</si>
  <si>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</si>
  <si>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</si>
  <si>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</si>
  <si>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</si>
  <si>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</si>
  <si>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</si>
  <si>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</si>
  <si>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</si>
  <si>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</si>
  <si>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</si>
  <si>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</si>
  <si>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</si>
  <si>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</si>
  <si>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</si>
  <si>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</si>
  <si>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</si>
  <si>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</si>
  <si>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</si>
  <si>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</si>
  <si>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</si>
  <si>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</si>
  <si>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</si>
  <si>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</si>
  <si>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</si>
  <si>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</si>
  <si>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</si>
  <si>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</si>
  <si>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</si>
  <si>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</si>
  <si>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</si>
  <si>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</si>
  <si>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</si>
  <si>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</si>
  <si>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</si>
  <si>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</si>
  <si>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</si>
  <si>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</si>
  <si>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</si>
  <si>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</si>
  <si>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</si>
  <si>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</si>
  <si>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</si>
  <si>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</si>
  <si>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</si>
  <si>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</si>
  <si>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</si>
  <si>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</si>
  <si>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</si>
  <si>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</si>
  <si>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</si>
  <si>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</si>
  <si>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</si>
  <si>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</si>
  <si>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</si>
  <si>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</si>
  <si>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</si>
  <si>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</si>
  <si>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</si>
  <si>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</si>
  <si>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</si>
  <si>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</si>
  <si>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</si>
  <si>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</si>
  <si>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</si>
  <si>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</si>
  <si>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</si>
  <si>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</si>
  <si>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</si>
  <si>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</si>
  <si>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</si>
  <si>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</si>
  <si>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</si>
  <si>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</si>
  <si>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</si>
  <si>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</si>
  <si>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</si>
  <si>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</si>
  <si>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</si>
  <si>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</si>
  <si>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</si>
  <si>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</si>
  <si>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</si>
  <si>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</si>
  <si>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</si>
  <si>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</si>
  <si>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</si>
  <si>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</si>
  <si>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</si>
  <si>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</si>
  <si>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</si>
  <si>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</si>
  <si>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</si>
  <si>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</si>
  <si>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</si>
  <si>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</si>
  <si>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</si>
  <si>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</si>
  <si>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</si>
  <si>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</si>
  <si>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</si>
  <si>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</si>
  <si>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</si>
  <si>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</si>
  <si>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</si>
  <si>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</si>
  <si>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</si>
  <si>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</si>
  <si>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</si>
  <si>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</si>
  <si>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</si>
  <si>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</si>
  <si>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</si>
  <si>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</si>
  <si>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</si>
  <si>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</si>
  <si>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</si>
  <si>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</si>
  <si>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</si>
  <si>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</si>
  <si>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</si>
  <si>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</si>
  <si>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</si>
  <si>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</si>
  <si>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</si>
  <si>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</si>
  <si>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</si>
  <si>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</si>
  <si>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</si>
  <si>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</si>
  <si>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</si>
  <si>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</si>
  <si>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</si>
  <si>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</si>
  <si>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</si>
  <si>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</si>
  <si>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</si>
  <si>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</si>
  <si>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</si>
  <si>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</si>
  <si>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</si>
  <si>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</si>
  <si>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</si>
  <si>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</si>
  <si>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</si>
  <si>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</si>
  <si>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</si>
  <si>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</si>
  <si>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</si>
  <si>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</si>
  <si>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</si>
  <si>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</si>
  <si>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</si>
  <si>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</si>
  <si>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</si>
  <si>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</si>
  <si>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</si>
  <si>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</si>
  <si>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</si>
  <si>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</si>
  <si>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</si>
  <si>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</si>
  <si>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</si>
  <si>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</si>
  <si>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</si>
  <si>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</si>
  <si>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</si>
  <si>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</si>
  <si>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</si>
  <si>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</si>
  <si>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</si>
  <si>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</si>
  <si>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</si>
  <si>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</si>
  <si>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</si>
  <si>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</si>
  <si>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</si>
  <si>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</si>
  <si>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</si>
  <si>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</si>
  <si>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</si>
  <si>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</si>
  <si>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</si>
  <si>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</si>
  <si>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</si>
  <si>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</si>
  <si>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</si>
  <si>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</si>
  <si>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</si>
  <si>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</si>
  <si>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</si>
  <si>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</si>
  <si>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</si>
  <si>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</si>
  <si>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</si>
  <si>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</si>
  <si>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</si>
  <si>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</si>
  <si>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</si>
  <si>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</si>
  <si>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</si>
  <si>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</si>
  <si>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</si>
  <si>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</si>
  <si>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</si>
  <si>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</si>
  <si>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</si>
  <si>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</si>
  <si>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</si>
  <si>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</si>
  <si>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</si>
  <si>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</si>
  <si>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</si>
  <si>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</si>
  <si>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</si>
  <si>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</si>
  <si>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</si>
  <si>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</si>
  <si>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</si>
  <si>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</si>
  <si>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</si>
  <si>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</si>
  <si>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</si>
  <si>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</si>
  <si>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</si>
  <si>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</si>
  <si>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</si>
  <si>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</si>
  <si>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</si>
  <si>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</si>
  <si>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</si>
  <si>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</si>
  <si>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</si>
  <si>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</si>
  <si>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</si>
  <si>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</si>
  <si>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</si>
  <si>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</si>
  <si>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</si>
  <si>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</si>
  <si>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</si>
  <si>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</si>
  <si>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</si>
  <si>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</si>
  <si>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</si>
  <si>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</si>
  <si>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</si>
  <si>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</si>
  <si>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</si>
  <si>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</si>
  <si>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</si>
  <si>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</si>
  <si>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</si>
  <si>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</si>
  <si>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</si>
  <si>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</si>
  <si>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</si>
  <si>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</si>
  <si>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</si>
  <si>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</si>
  <si>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</si>
  <si>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</si>
  <si>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</si>
  <si>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</si>
  <si>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</si>
  <si>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</si>
  <si>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</si>
  <si>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</si>
  <si>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</si>
  <si>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</si>
  <si>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</si>
  <si>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</si>
  <si>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</si>
  <si>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</si>
  <si>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</si>
  <si>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</si>
  <si>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</si>
  <si>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</si>
  <si>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</si>
  <si>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</si>
  <si>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</si>
  <si>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</si>
  <si>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</si>
  <si>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</si>
  <si>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</si>
  <si>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</si>
  <si>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</si>
  <si>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</si>
  <si>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</si>
  <si>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</si>
  <si>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</si>
  <si>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</si>
  <si>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</si>
  <si>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</si>
  <si>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</si>
  <si>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</si>
  <si>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</si>
  <si>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</si>
  <si>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</si>
  <si>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</si>
  <si>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</si>
  <si>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</si>
  <si>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</si>
  <si>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</si>
  <si>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</si>
  <si>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</si>
  <si>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</si>
  <si>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</si>
  <si>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</si>
  <si>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</si>
  <si>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</si>
  <si>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</si>
  <si>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</si>
  <si>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</si>
  <si>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</si>
  <si>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</si>
  <si>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</si>
  <si>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</si>
  <si>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</si>
  <si>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</si>
  <si>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</si>
  <si>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</si>
  <si>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</si>
  <si>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</si>
  <si>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</si>
  <si>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</si>
  <si>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</si>
  <si>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</si>
  <si>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</si>
  <si>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</si>
  <si>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</si>
  <si>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</si>
  <si>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</si>
  <si>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</si>
  <si>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</si>
  <si>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</si>
  <si>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</si>
  <si>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</si>
  <si>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</si>
  <si>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</si>
  <si>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</si>
  <si>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</si>
  <si>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</si>
  <si>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</si>
  <si>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</si>
  <si>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</si>
  <si>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</si>
  <si>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</si>
  <si>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</si>
  <si>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</si>
  <si>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</si>
  <si>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</si>
  <si>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</si>
  <si>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</si>
  <si>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</si>
  <si>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</si>
  <si>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</si>
  <si>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</si>
  <si>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</si>
  <si>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</si>
  <si>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</si>
  <si>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</si>
  <si>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</si>
  <si>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</si>
  <si>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</si>
  <si>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</si>
  <si>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</si>
  <si>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</si>
  <si>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</si>
  <si>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</si>
  <si>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</si>
  <si>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</si>
  <si>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</si>
  <si>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</si>
  <si>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</si>
  <si>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</si>
  <si>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</si>
  <si>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</si>
  <si>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</si>
  <si>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</si>
  <si>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</si>
  <si>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</si>
  <si>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</si>
  <si>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</si>
  <si>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</si>
  <si>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</si>
  <si>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</si>
  <si>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</si>
  <si>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</si>
  <si>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</si>
  <si>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</si>
  <si>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</si>
  <si>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</si>
  <si>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</si>
  <si>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</si>
  <si>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</si>
  <si>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</si>
  <si>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</si>
  <si>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</si>
  <si>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</si>
  <si>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</si>
  <si>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</si>
  <si>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</si>
  <si>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</si>
  <si>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</si>
  <si>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</si>
  <si>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</si>
  <si>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</si>
  <si>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</si>
  <si>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</si>
  <si>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</si>
  <si>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</si>
  <si>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</si>
  <si>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</si>
  <si>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</si>
  <si>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</si>
  <si>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</si>
  <si>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</si>
  <si>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</si>
  <si>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</si>
  <si>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</si>
  <si>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</si>
  <si>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</si>
  <si>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</si>
  <si>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</si>
  <si>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</si>
  <si>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</si>
  <si>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</si>
  <si>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</si>
  <si>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</si>
  <si>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</si>
  <si>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</si>
  <si>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</si>
  <si>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</si>
  <si>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</si>
  <si>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</si>
  <si>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</si>
  <si>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</si>
  <si>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</si>
  <si>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</si>
  <si>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</si>
  <si>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</si>
  <si>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</si>
  <si>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</si>
  <si>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</si>
  <si>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</si>
  <si>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</si>
  <si>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</si>
  <si>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</si>
  <si>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</si>
  <si>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</si>
  <si>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</si>
  <si>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</si>
  <si>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</si>
  <si>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</si>
  <si>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</si>
  <si>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</si>
  <si>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</si>
  <si>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</si>
  <si>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</si>
  <si>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</si>
  <si>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</si>
  <si>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</si>
  <si>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</si>
  <si>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</si>
  <si>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</si>
  <si>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</si>
  <si>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</si>
  <si>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</si>
  <si>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</si>
  <si>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</si>
  <si>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</si>
  <si>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</si>
  <si>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</si>
  <si>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</si>
  <si>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</si>
  <si>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</si>
  <si>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</si>
  <si>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</si>
  <si>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</si>
  <si>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</si>
  <si>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</si>
  <si>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</si>
  <si>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</si>
  <si>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</si>
  <si>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</si>
  <si>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</si>
  <si>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</si>
  <si>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</si>
  <si>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</si>
  <si>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</si>
  <si>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</si>
  <si>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</si>
  <si>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</si>
  <si>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</si>
  <si>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</si>
  <si>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</si>
  <si>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</si>
  <si>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</si>
  <si>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</si>
  <si>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</si>
  <si>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</si>
  <si>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</si>
  <si>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</si>
  <si>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</si>
  <si>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</si>
  <si>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</si>
  <si>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</si>
  <si>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</si>
  <si>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</si>
  <si>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</si>
  <si>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</si>
  <si>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</si>
  <si>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</si>
  <si>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</si>
  <si>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</si>
  <si>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</si>
  <si>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</si>
  <si>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</si>
  <si>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</si>
  <si>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</si>
  <si>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</si>
  <si>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</si>
  <si>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</si>
  <si>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</si>
  <si>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</si>
  <si>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</si>
  <si>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</si>
  <si>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</si>
  <si>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</si>
  <si>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</si>
  <si>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</si>
  <si>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</si>
  <si>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</si>
  <si>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</si>
  <si>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</si>
  <si>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</si>
  <si>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</si>
  <si>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</si>
  <si>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</si>
  <si>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</si>
  <si>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</si>
  <si>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</si>
  <si>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</si>
  <si>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</si>
  <si>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</si>
  <si>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</si>
  <si>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</si>
  <si>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</si>
  <si>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</si>
  <si>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</si>
  <si>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</si>
  <si>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</si>
  <si>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</si>
  <si>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</si>
  <si>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</si>
  <si>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</si>
  <si>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</si>
  <si>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</si>
  <si>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</si>
  <si>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</si>
  <si>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</si>
  <si>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</si>
  <si>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</si>
  <si>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</si>
  <si>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</si>
  <si>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</si>
  <si>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</si>
  <si>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</si>
  <si>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</si>
  <si>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</si>
  <si>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</si>
  <si>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</si>
  <si>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</si>
  <si>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</si>
  <si>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</si>
  <si>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</si>
  <si>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</si>
  <si>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</si>
  <si>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</si>
  <si>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</si>
  <si>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</si>
  <si>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</si>
  <si>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</si>
  <si>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</si>
  <si>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</si>
  <si>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</si>
  <si>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</si>
  <si>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</si>
  <si>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</si>
  <si>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</si>
  <si>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</si>
  <si>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</si>
  <si>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</si>
  <si>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</si>
  <si>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</si>
  <si>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</si>
  <si>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</si>
  <si>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</si>
  <si>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</si>
  <si>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</si>
  <si>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</si>
  <si>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</si>
  <si>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</si>
  <si>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</si>
  <si>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</si>
  <si>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</si>
  <si>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</si>
  <si>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</si>
  <si>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</si>
  <si>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</si>
  <si>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</si>
  <si>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</si>
  <si>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</si>
  <si>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</si>
  <si>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</si>
  <si>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</si>
  <si>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</si>
  <si>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</si>
  <si>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</si>
  <si>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</si>
  <si>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</si>
  <si>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</si>
  <si>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</si>
  <si>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</si>
  <si>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</si>
  <si>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</si>
  <si>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</si>
  <si>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</si>
  <si>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</si>
  <si>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</si>
  <si>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</si>
  <si>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</si>
  <si>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</si>
  <si>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</si>
  <si>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</si>
  <si>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</si>
  <si>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</si>
  <si>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</si>
  <si>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</si>
  <si>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</si>
  <si>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</si>
  <si>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</si>
  <si>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</si>
  <si>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</si>
  <si>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</si>
  <si>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</si>
  <si>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</si>
  <si>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</si>
  <si>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</si>
  <si>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</si>
  <si>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</si>
  <si>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</si>
  <si>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</si>
  <si>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</si>
  <si>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</si>
  <si>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</si>
  <si>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</si>
  <si>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</si>
  <si>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</si>
  <si>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</si>
  <si>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</si>
  <si>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</si>
  <si>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</si>
  <si>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</si>
  <si>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</si>
  <si>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</si>
  <si>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</si>
  <si>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</si>
  <si>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</si>
  <si>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</si>
  <si>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</si>
  <si>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</si>
  <si>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</si>
  <si>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</si>
  <si>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</si>
  <si>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</si>
  <si>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</si>
  <si>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</si>
  <si>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</si>
  <si>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</si>
  <si>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</si>
  <si>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</si>
  <si>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</si>
  <si>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</si>
  <si>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</si>
  <si>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</si>
  <si>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</si>
  <si>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</si>
  <si>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</si>
  <si>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</si>
  <si>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</si>
  <si>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</si>
  <si>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</si>
  <si>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</si>
  <si>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</si>
  <si>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</si>
  <si>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</si>
  <si>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</si>
  <si>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</si>
  <si>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</si>
  <si>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</si>
  <si>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</si>
  <si>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</si>
  <si>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</si>
  <si>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</si>
  <si>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</si>
  <si>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</si>
  <si>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</si>
  <si>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</si>
  <si>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</si>
  <si>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</si>
  <si>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</si>
  <si>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</si>
  <si>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</si>
  <si>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</si>
  <si>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</si>
  <si>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</si>
  <si>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</si>
  <si>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</si>
  <si>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</si>
  <si>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</si>
  <si>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</si>
  <si>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</si>
  <si>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</si>
  <si>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</si>
  <si>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</si>
  <si>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</si>
  <si>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</si>
  <si>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</si>
  <si>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</si>
  <si>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</si>
  <si>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</si>
  <si>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</si>
  <si>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</si>
  <si>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</si>
  <si>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</si>
  <si>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</si>
  <si>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</si>
  <si>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</si>
  <si>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</si>
  <si>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</si>
  <si>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</si>
  <si>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</si>
  <si>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</si>
  <si>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</si>
  <si>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</si>
  <si>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</si>
  <si>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</si>
  <si>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</si>
  <si>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</si>
  <si>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</si>
  <si>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</si>
  <si>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</si>
  <si>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</si>
  <si>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</si>
  <si>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</si>
  <si>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</si>
  <si>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</si>
  <si>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</si>
  <si>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</si>
  <si>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</si>
  <si>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</si>
  <si>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</si>
  <si>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</si>
  <si>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</si>
  <si>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</si>
  <si>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</si>
  <si>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</si>
  <si>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</si>
  <si>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</si>
  <si>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</si>
  <si>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</si>
  <si>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</si>
  <si>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</si>
  <si>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</si>
  <si>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</si>
  <si>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</si>
  <si>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</si>
  <si>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</si>
  <si>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</si>
  <si>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</si>
  <si>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</si>
  <si>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</si>
  <si>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</si>
  <si>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</si>
  <si>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</si>
  <si>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</si>
  <si>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</si>
  <si>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</si>
  <si>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</si>
  <si>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</si>
  <si>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</si>
  <si>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</si>
  <si>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</si>
  <si>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</si>
  <si>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</si>
  <si>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</si>
  <si>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</si>
  <si>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</si>
  <si>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</si>
  <si>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</si>
  <si>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</si>
  <si>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</si>
  <si>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</si>
  <si>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</si>
  <si>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</si>
  <si>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</si>
  <si>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</si>
  <si>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</si>
  <si>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</si>
  <si>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</si>
  <si>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</si>
  <si>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</si>
  <si>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</si>
  <si>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</si>
  <si>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</si>
  <si>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</si>
  <si>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</si>
  <si>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</si>
  <si>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</si>
  <si>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</si>
  <si>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</si>
  <si>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</si>
  <si>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</si>
  <si>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</si>
  <si>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</si>
  <si>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</si>
  <si>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</si>
  <si>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</si>
  <si>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</si>
  <si>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</si>
  <si>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</si>
  <si>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</si>
  <si>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</si>
  <si>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</si>
  <si>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</si>
  <si>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</si>
  <si>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</si>
  <si>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</si>
  <si>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</si>
  <si>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</si>
  <si>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</si>
  <si>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</si>
  <si>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</si>
  <si>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</si>
  <si>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</si>
  <si>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</si>
  <si>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</si>
  <si>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</si>
  <si>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</si>
  <si>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</si>
  <si>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</si>
  <si>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</si>
  <si>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</si>
  <si>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</si>
  <si>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</si>
  <si>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</si>
  <si>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</si>
  <si>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</si>
  <si>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</si>
  <si>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</si>
  <si>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</si>
  <si>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</si>
  <si>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</si>
  <si>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</si>
  <si>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</si>
  <si>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</si>
  <si>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</si>
  <si>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</si>
  <si>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</si>
  <si>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</si>
  <si>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</si>
  <si>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</si>
  <si>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</si>
  <si>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</si>
  <si>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</si>
  <si>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</si>
  <si>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</si>
  <si>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</si>
  <si>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</si>
  <si>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</si>
  <si>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</si>
  <si>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</si>
  <si>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</si>
  <si>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</si>
  <si>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</si>
  <si>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</si>
  <si>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</si>
  <si>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</si>
  <si>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</si>
  <si>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</si>
  <si>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</si>
  <si>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</si>
  <si>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</si>
  <si>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</si>
  <si>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</si>
  <si>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</si>
  <si>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</si>
  <si>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</si>
  <si>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</si>
  <si>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</si>
  <si>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</si>
  <si>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</si>
  <si>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</si>
  <si>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</si>
  <si>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</si>
  <si>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</si>
  <si>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</si>
  <si>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</si>
  <si>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</si>
  <si>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</si>
  <si>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</si>
  <si>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</si>
  <si>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</si>
  <si>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</si>
  <si>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</si>
  <si>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</si>
  <si>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</si>
  <si>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</si>
  <si>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</si>
  <si>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</si>
  <si>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</si>
  <si>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</si>
  <si>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</si>
  <si>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</si>
  <si>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</si>
  <si>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</si>
  <si>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</si>
  <si>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</si>
  <si>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</si>
  <si>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</si>
  <si>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</si>
  <si>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</si>
  <si>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</si>
  <si>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</si>
  <si>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</si>
  <si>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</si>
  <si>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</si>
  <si>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</si>
  <si>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</si>
  <si>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</si>
  <si>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</si>
  <si>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</si>
  <si>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</si>
  <si>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</si>
  <si>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</si>
  <si>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</si>
  <si>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</si>
  <si>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</si>
  <si>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</si>
  <si>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</si>
  <si>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</si>
  <si>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</si>
  <si>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</si>
  <si>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</si>
  <si>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</si>
  <si>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</si>
  <si>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</si>
  <si>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</si>
  <si>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</si>
  <si>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</si>
  <si>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</si>
  <si>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</si>
  <si>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</si>
  <si>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</si>
  <si>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</si>
  <si>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</si>
  <si>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</si>
  <si>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</si>
  <si>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</si>
  <si>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</si>
  <si>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</si>
  <si>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</si>
  <si>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</si>
  <si>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</si>
  <si>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</si>
  <si>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</si>
  <si>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</si>
  <si>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</si>
  <si>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</si>
  <si>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</si>
  <si>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</si>
  <si>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</si>
  <si>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</si>
  <si>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</si>
  <si>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</si>
  <si>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</si>
  <si>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</si>
  <si>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</si>
  <si>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</si>
  <si>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</si>
  <si>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</si>
  <si>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</si>
  <si>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</si>
  <si>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</si>
  <si>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</si>
  <si>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</si>
  <si>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</si>
  <si>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</si>
  <si>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</si>
  <si>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</si>
  <si>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</si>
  <si>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</si>
  <si>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</si>
  <si>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</si>
  <si>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</si>
  <si>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</si>
  <si>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</si>
  <si>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</si>
  <si>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</si>
  <si>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</si>
  <si>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</si>
  <si>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</si>
  <si>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</si>
  <si>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</si>
  <si>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</si>
  <si>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</si>
  <si>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</si>
  <si>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</si>
  <si>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</si>
  <si>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</si>
  <si>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</si>
  <si>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</si>
  <si>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</si>
  <si>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</si>
  <si>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</si>
  <si>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</si>
  <si>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</si>
  <si>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</si>
  <si>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</si>
  <si>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</si>
  <si>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</si>
  <si>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</si>
  <si>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</si>
  <si>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</si>
  <si>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</si>
  <si>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</si>
  <si>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</si>
  <si>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</si>
  <si>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</si>
  <si>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</si>
  <si>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</si>
  <si>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</si>
  <si>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</si>
  <si>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</si>
  <si>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</si>
  <si>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</si>
  <si>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</si>
  <si>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</si>
  <si>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</si>
  <si>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</si>
  <si>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</si>
  <si>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</si>
  <si>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</si>
  <si>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</si>
  <si>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</si>
  <si>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</si>
  <si>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</si>
  <si>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</si>
  <si>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</si>
  <si>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</si>
  <si>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</si>
  <si>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</si>
  <si>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</si>
  <si>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</si>
  <si>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</si>
  <si>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</si>
  <si>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</si>
  <si>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</si>
  <si>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</si>
  <si>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</si>
  <si>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</si>
  <si>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</si>
  <si>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</si>
  <si>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</si>
  <si>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</si>
  <si>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</si>
  <si>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</si>
  <si>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</si>
  <si>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</si>
  <si>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</si>
  <si>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</si>
  <si>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</si>
  <si>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</si>
  <si>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</si>
  <si>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</si>
  <si>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</si>
  <si>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</si>
  <si>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</si>
  <si>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</si>
  <si>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</si>
  <si>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</si>
  <si>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</si>
  <si>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</si>
  <si>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</si>
  <si>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</si>
  <si>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</si>
  <si>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</si>
  <si>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</si>
  <si>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</si>
  <si>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</si>
  <si>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</si>
  <si>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</si>
  <si>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</si>
  <si>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</si>
  <si>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</si>
  <si>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</si>
  <si>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</si>
  <si>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</si>
  <si>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</si>
  <si>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</si>
  <si>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</si>
  <si>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</si>
  <si>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</si>
  <si>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</si>
  <si>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</si>
  <si>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</si>
  <si>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</si>
  <si>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</si>
  <si>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</si>
  <si>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</si>
  <si>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</si>
  <si>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</si>
  <si>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</si>
  <si>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</si>
  <si>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</si>
  <si>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</si>
  <si>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</si>
  <si>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</si>
  <si>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</si>
  <si>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</si>
  <si>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</si>
  <si>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</si>
  <si>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</si>
  <si>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</si>
  <si>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</si>
  <si>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</si>
  <si>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</si>
  <si>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</si>
  <si>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</si>
  <si>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</si>
  <si>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</si>
  <si>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</si>
  <si>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</si>
  <si>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</si>
  <si>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</si>
  <si>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</si>
  <si>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</si>
  <si>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</si>
  <si>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</si>
  <si>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</si>
  <si>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</si>
  <si>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</si>
  <si>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</si>
  <si>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</si>
  <si>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</si>
  <si>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</si>
  <si>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</si>
  <si>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</si>
  <si>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</si>
  <si>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</si>
  <si>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</si>
  <si>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</si>
  <si>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</si>
  <si>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</si>
  <si>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</si>
  <si>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</si>
  <si>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</si>
  <si>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</si>
  <si>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</si>
  <si>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</si>
  <si>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</si>
  <si>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</si>
  <si>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</si>
  <si>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</si>
  <si>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</si>
  <si>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</si>
  <si>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</si>
  <si>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</si>
  <si>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</si>
  <si>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</si>
  <si>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</si>
  <si>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</si>
  <si>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</si>
  <si>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</si>
  <si>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</si>
  <si>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</si>
  <si>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</si>
  <si>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</si>
  <si>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</si>
  <si>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</si>
  <si>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</si>
  <si>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</si>
  <si>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</si>
  <si>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</si>
  <si>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</si>
  <si>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</si>
  <si>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</si>
  <si>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</si>
  <si>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</si>
  <si>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</si>
  <si>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</si>
  <si>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</si>
  <si>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</si>
  <si>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</si>
  <si>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</si>
  <si>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</si>
  <si>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</si>
  <si>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</si>
  <si>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</si>
  <si>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</si>
  <si>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</si>
  <si>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</si>
  <si>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</si>
  <si>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</si>
  <si>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</si>
  <si>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</si>
  <si>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</si>
  <si>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</si>
  <si>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</si>
  <si>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</si>
  <si>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</si>
  <si>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</si>
  <si>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</si>
  <si>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</si>
  <si>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</si>
  <si>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</si>
  <si>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</si>
  <si>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</si>
  <si>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</si>
  <si>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</si>
  <si>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</si>
  <si>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</si>
  <si>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</si>
  <si>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</si>
  <si>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</si>
  <si>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</si>
  <si>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</si>
  <si>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</si>
  <si>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</si>
  <si>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</si>
  <si>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</si>
  <si>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</si>
  <si>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</si>
  <si>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</si>
  <si>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</si>
  <si>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</si>
  <si>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</si>
  <si>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</si>
  <si>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</si>
  <si>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</si>
  <si>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</si>
  <si>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</si>
  <si>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</si>
  <si>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</si>
  <si>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</si>
  <si>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</si>
  <si>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</si>
  <si>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</si>
  <si>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</si>
  <si>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</si>
  <si>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</si>
  <si>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</si>
  <si>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</si>
  <si>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</si>
  <si>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</si>
  <si>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</si>
  <si>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</si>
  <si>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</si>
  <si>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</si>
  <si>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</si>
  <si>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</si>
  <si>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</si>
  <si>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</si>
  <si>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</si>
  <si>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</si>
  <si>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</si>
  <si>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</si>
  <si>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</si>
  <si>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</si>
  <si>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</si>
  <si>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</si>
  <si>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</si>
  <si>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</si>
  <si>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</si>
  <si>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</si>
  <si>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</si>
  <si>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</si>
  <si>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</si>
  <si>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</si>
  <si>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</si>
  <si>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</si>
  <si>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</si>
  <si>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</si>
  <si>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</si>
  <si>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</si>
  <si>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</si>
  <si>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</si>
  <si>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</si>
  <si>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</si>
  <si>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</si>
  <si>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</si>
  <si>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</si>
  <si>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</si>
  <si>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</si>
  <si>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</si>
  <si>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</si>
  <si>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</si>
  <si>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</si>
  <si>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</si>
  <si>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</si>
  <si>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</si>
  <si>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</si>
  <si>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</si>
  <si>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</si>
  <si>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</si>
  <si>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</si>
  <si>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</si>
  <si>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</si>
  <si>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</si>
  <si>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</si>
  <si>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</si>
  <si>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</si>
  <si>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</si>
  <si>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</si>
  <si>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</si>
  <si>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</si>
  <si>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</si>
  <si>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</si>
  <si>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</si>
  <si>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</si>
  <si>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</si>
  <si>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</si>
  <si>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</si>
  <si>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</si>
  <si>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</si>
  <si>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</si>
  <si>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</si>
  <si>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</si>
  <si>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</si>
  <si>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</si>
  <si>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</si>
  <si>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</si>
  <si>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</si>
  <si>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</si>
  <si>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</si>
  <si>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</si>
  <si>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</si>
  <si>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</si>
  <si>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</si>
  <si>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</si>
  <si>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</si>
  <si>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</si>
  <si>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</si>
  <si>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</si>
  <si>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</si>
  <si>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</si>
  <si>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</si>
  <si>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</si>
  <si>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</si>
  <si>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</si>
  <si>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</si>
  <si>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</si>
  <si>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</si>
  <si>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</si>
  <si>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</si>
  <si>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</si>
  <si>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</si>
  <si>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</si>
  <si>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</si>
  <si>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</si>
  <si>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</si>
  <si>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</si>
  <si>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</si>
  <si>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</si>
  <si>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</si>
  <si>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</si>
  <si>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</si>
  <si>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</si>
  <si>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</si>
  <si>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</si>
  <si>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</si>
  <si>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</si>
  <si>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</si>
  <si>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</si>
  <si>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</si>
  <si>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</si>
  <si>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</si>
  <si>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</si>
  <si>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</si>
  <si>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</si>
  <si>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</si>
  <si>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</si>
  <si>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</si>
  <si>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</si>
  <si>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</si>
  <si>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</si>
  <si>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</si>
  <si>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</si>
  <si>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</si>
  <si>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</si>
  <si>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</si>
  <si>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</si>
  <si>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</si>
  <si>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</si>
  <si>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</si>
  <si>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</si>
  <si>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</si>
  <si>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</si>
  <si>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</si>
  <si>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</si>
  <si>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</si>
  <si>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</si>
  <si>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</si>
  <si>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</si>
  <si>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</si>
  <si>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</si>
  <si>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</si>
  <si>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</si>
  <si>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</si>
  <si>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</si>
  <si>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</si>
  <si>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</si>
  <si>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</si>
  <si>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</si>
  <si>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</si>
  <si>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</si>
  <si>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</si>
  <si>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</si>
  <si>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</si>
  <si>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</si>
  <si>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</si>
  <si>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</si>
  <si>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</si>
  <si>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</si>
  <si>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</si>
  <si>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</si>
  <si>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</si>
  <si>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</si>
  <si>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</si>
  <si>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</si>
  <si>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</si>
  <si>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</si>
  <si>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</si>
  <si>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</si>
  <si>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</si>
  <si>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</si>
  <si>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</si>
  <si>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</si>
  <si>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</si>
  <si>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</si>
  <si>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</si>
  <si>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</si>
  <si>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</si>
  <si>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</si>
  <si>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</si>
  <si>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</si>
  <si>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</si>
  <si>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</si>
  <si>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</si>
  <si>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</si>
  <si>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</si>
  <si>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</si>
  <si>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</si>
  <si>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</si>
  <si>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</si>
  <si>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</si>
  <si>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</si>
  <si>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</si>
  <si>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</si>
  <si>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</si>
  <si>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</si>
  <si>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</si>
  <si>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</si>
  <si>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</si>
  <si>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</si>
  <si>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</si>
  <si>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</si>
  <si>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</si>
  <si>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</si>
  <si>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</si>
  <si>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</si>
  <si>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</si>
  <si>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</si>
  <si>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</si>
  <si>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</si>
  <si>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</si>
  <si>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</si>
  <si>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</si>
  <si>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</si>
  <si>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</si>
  <si>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</si>
  <si>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</si>
  <si>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</si>
  <si>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</si>
  <si>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</si>
  <si>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</si>
  <si>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</si>
  <si>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</si>
  <si>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</si>
  <si>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</si>
  <si>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</si>
  <si>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</si>
  <si>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</si>
  <si>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</si>
  <si>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</si>
  <si>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</si>
  <si>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</si>
  <si>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</si>
  <si>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</si>
  <si>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</si>
  <si>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</si>
  <si>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</si>
  <si>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</si>
  <si>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</si>
  <si>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</si>
  <si>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</si>
  <si>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</si>
  <si>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</si>
  <si>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</si>
  <si>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</si>
  <si>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</si>
  <si>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</si>
  <si>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</si>
  <si>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</si>
  <si>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</si>
  <si>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</si>
  <si>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</si>
  <si>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</si>
  <si>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</si>
  <si>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</si>
  <si>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</si>
  <si>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</si>
  <si>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</si>
  <si>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</si>
  <si>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</si>
  <si>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</si>
  <si>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</si>
  <si>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</si>
  <si>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</si>
  <si>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</si>
  <si>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</si>
  <si>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</si>
  <si>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</si>
  <si>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</si>
  <si>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</si>
  <si>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</si>
  <si>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</si>
  <si>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</si>
  <si>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</si>
  <si>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</si>
  <si>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</si>
  <si>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</si>
  <si>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</si>
  <si>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</si>
  <si>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</si>
  <si>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</si>
  <si>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</si>
  <si>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</si>
  <si>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</si>
  <si>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</si>
  <si>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</si>
  <si>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</si>
  <si>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</si>
  <si>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</si>
  <si>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</si>
  <si>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</si>
  <si>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</si>
  <si>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</si>
  <si>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</si>
  <si>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</si>
  <si>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</si>
  <si>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</si>
  <si>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</si>
  <si>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</si>
  <si>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</si>
  <si>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</si>
  <si>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</si>
  <si>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</si>
  <si>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</si>
  <si>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</si>
  <si>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</si>
  <si>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</si>
  <si>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</si>
  <si>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</si>
  <si>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</si>
  <si>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</si>
  <si>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</si>
  <si>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</si>
  <si>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</si>
  <si>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</si>
  <si>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</si>
  <si>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</si>
  <si>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</si>
  <si>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</si>
  <si>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</si>
  <si>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</si>
  <si>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</si>
  <si>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</si>
  <si>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</si>
  <si>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</si>
  <si>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</si>
  <si>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</si>
  <si>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</si>
  <si>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</si>
  <si>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</si>
  <si>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</si>
  <si>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</si>
  <si>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</si>
  <si>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</si>
  <si>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</si>
  <si>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</si>
  <si>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</si>
  <si>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</si>
  <si>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</si>
  <si>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</si>
  <si>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</si>
  <si>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</si>
  <si>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</si>
  <si>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</si>
  <si>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</si>
  <si>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</si>
  <si>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</si>
  <si>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</si>
  <si>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</si>
  <si>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</si>
  <si>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</si>
  <si>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</si>
  <si>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</si>
  <si>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</si>
  <si>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</si>
  <si>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</si>
  <si>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</si>
  <si>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</si>
  <si>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</si>
  <si>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</si>
  <si>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</si>
  <si>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</si>
  <si>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</si>
  <si>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</si>
  <si>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</si>
  <si>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</si>
  <si>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</si>
  <si>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</si>
  <si>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</si>
  <si>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</si>
  <si>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</si>
  <si>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</si>
  <si>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</si>
  <si>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</si>
  <si>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</si>
  <si>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</si>
  <si>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</si>
  <si>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</si>
  <si>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</si>
  <si>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</si>
  <si>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</si>
  <si>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</si>
  <si>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</si>
  <si>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</si>
  <si>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</si>
  <si>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</si>
  <si>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</si>
  <si>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</si>
  <si>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</si>
  <si>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</si>
  <si>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</si>
  <si>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</si>
  <si>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</si>
  <si>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</si>
  <si>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</si>
  <si>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</si>
  <si>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</si>
  <si>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</si>
  <si>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</si>
  <si>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</si>
  <si>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</si>
  <si>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</si>
  <si>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</si>
  <si>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</si>
  <si>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</si>
  <si>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</si>
  <si>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</si>
  <si>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</si>
  <si>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</si>
  <si>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</si>
  <si>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</si>
  <si>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</si>
  <si>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</si>
  <si>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</si>
  <si>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</si>
  <si>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</si>
  <si>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</si>
  <si>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</si>
  <si>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</si>
  <si>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</si>
  <si>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</si>
  <si>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</si>
  <si>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</si>
  <si>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</si>
  <si>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</si>
  <si>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</si>
  <si>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</si>
  <si>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</si>
  <si>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</si>
  <si>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</si>
  <si>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</si>
  <si>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</si>
  <si>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</si>
  <si>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</si>
  <si>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</si>
  <si>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</si>
  <si>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</si>
  <si>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</si>
  <si>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</si>
  <si>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</si>
  <si>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</si>
  <si>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</si>
  <si>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</si>
  <si>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</si>
  <si>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</si>
  <si>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</si>
  <si>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</si>
  <si>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</si>
  <si>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</si>
  <si>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</si>
  <si>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</si>
  <si>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</si>
  <si>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</si>
  <si>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</si>
  <si>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</si>
  <si>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</si>
  <si>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</si>
  <si>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</si>
  <si>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</si>
  <si>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</si>
  <si>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</si>
  <si>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</si>
  <si>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</si>
  <si>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</si>
  <si>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</si>
  <si>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</si>
  <si>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</si>
  <si>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</si>
  <si>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</si>
  <si>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</si>
  <si>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</si>
  <si>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</si>
  <si>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</si>
  <si>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</si>
  <si>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</si>
  <si>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</si>
  <si>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</si>
  <si>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</si>
  <si>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</si>
  <si>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</si>
  <si>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</si>
  <si>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</si>
  <si>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</si>
  <si>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</si>
  <si>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</si>
  <si>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</si>
  <si>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</si>
  <si>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</si>
  <si>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</si>
  <si>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</si>
  <si>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</si>
  <si>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</si>
  <si>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</si>
  <si>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</si>
  <si>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</si>
  <si>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</si>
  <si>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</si>
  <si>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</si>
  <si>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</si>
  <si>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</si>
  <si>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</si>
  <si>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</si>
  <si>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</si>
  <si>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</si>
  <si>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</si>
  <si>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</si>
  <si>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</si>
  <si>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</si>
  <si>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</si>
  <si>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</si>
  <si>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</si>
  <si>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</si>
  <si>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</si>
  <si>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</si>
  <si>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</si>
  <si>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</si>
  <si>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</si>
  <si>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</si>
  <si>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</si>
  <si>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</si>
  <si>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</si>
  <si>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</si>
  <si>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</si>
  <si>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</si>
  <si>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</si>
  <si>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</si>
  <si>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</si>
  <si>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</si>
  <si>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</si>
  <si>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</si>
  <si>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</si>
  <si>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</si>
  <si>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</si>
  <si>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</si>
  <si>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</si>
  <si>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</si>
  <si>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</si>
  <si>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</si>
  <si>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</si>
  <si>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</si>
  <si>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</si>
  <si>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</si>
  <si>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</si>
  <si>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</si>
  <si>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</si>
  <si>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</si>
  <si>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</si>
  <si>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</si>
  <si>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</si>
  <si>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</si>
  <si>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</si>
  <si>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</si>
  <si>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</si>
  <si>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</si>
  <si>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</si>
  <si>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</si>
  <si>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</si>
  <si>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</si>
  <si>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</si>
  <si>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</si>
  <si>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</si>
  <si>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</si>
  <si>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</si>
  <si>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</si>
  <si>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</si>
  <si>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</si>
  <si>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</si>
  <si>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</si>
  <si>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</si>
  <si>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</si>
  <si>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</si>
  <si>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</si>
  <si>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</si>
  <si>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</si>
  <si>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</si>
  <si>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</si>
  <si>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</si>
  <si>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</si>
  <si>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</si>
  <si>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</si>
  <si>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</si>
  <si>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</si>
  <si>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</si>
  <si>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</si>
  <si>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</si>
  <si>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</si>
  <si>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</si>
  <si>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</si>
  <si>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</si>
  <si>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</si>
  <si>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</si>
  <si>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</si>
  <si>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</si>
  <si>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</si>
  <si>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</si>
  <si>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</si>
  <si>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</si>
  <si>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</si>
  <si>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</si>
  <si>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</si>
  <si>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</si>
  <si>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</si>
  <si>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</si>
  <si>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</si>
  <si>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</si>
  <si>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</si>
  <si>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</si>
  <si>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</si>
  <si>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</si>
  <si>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</si>
  <si>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</si>
  <si>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</si>
  <si>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</si>
  <si>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</si>
  <si>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</si>
  <si>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</si>
  <si>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</si>
  <si>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</si>
  <si>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</si>
  <si>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</si>
  <si>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</si>
  <si>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</si>
  <si>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</si>
  <si>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</si>
  <si>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</si>
  <si>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</si>
  <si>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</si>
  <si>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</si>
  <si>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</si>
  <si>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</si>
  <si>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</si>
  <si>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</si>
  <si>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</si>
  <si>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</si>
  <si>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</si>
  <si>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</si>
  <si>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</si>
  <si>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</si>
  <si>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</si>
  <si>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</si>
  <si>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</si>
  <si>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</si>
  <si>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</si>
  <si>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</si>
  <si>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</si>
  <si>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</si>
  <si>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</si>
  <si>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</si>
  <si>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</si>
  <si>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</si>
  <si>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</si>
  <si>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</si>
  <si>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</si>
  <si>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</si>
  <si>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</si>
  <si>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</si>
  <si>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</si>
  <si>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</si>
  <si>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</si>
  <si>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</si>
  <si>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</si>
  <si>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</si>
  <si>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</si>
  <si>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</si>
  <si>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</si>
  <si>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</si>
  <si>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</si>
  <si>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</si>
  <si>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</si>
  <si>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</si>
  <si>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</si>
  <si>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</si>
  <si>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</si>
  <si>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</si>
  <si>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</si>
  <si>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</si>
  <si>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</si>
  <si>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</si>
  <si>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</si>
  <si>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</si>
  <si>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</si>
  <si>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</si>
  <si>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</si>
  <si>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</si>
  <si>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</si>
  <si>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</si>
  <si>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</si>
  <si>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</si>
  <si>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</si>
  <si>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</si>
  <si>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</si>
  <si>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</si>
  <si>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</si>
  <si>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</si>
  <si>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</si>
  <si>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</si>
  <si>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</si>
  <si>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</si>
  <si>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</si>
  <si>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</si>
  <si>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</si>
  <si>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</si>
  <si>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</si>
  <si>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</si>
  <si>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</si>
  <si>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</si>
  <si>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</si>
  <si>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</si>
  <si>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</si>
  <si>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</si>
  <si>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</si>
  <si>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</si>
  <si>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</si>
  <si>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</si>
  <si>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</si>
  <si>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</si>
  <si>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</si>
  <si>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</si>
  <si>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</si>
  <si>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</si>
  <si>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</si>
  <si>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</si>
  <si>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</si>
  <si>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</si>
  <si>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</si>
  <si>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</si>
  <si>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</si>
  <si>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</si>
  <si>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</si>
  <si>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</si>
  <si>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</si>
  <si>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</si>
  <si>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</si>
  <si>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</si>
  <si>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</si>
  <si>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</si>
  <si>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</si>
  <si>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</si>
  <si>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</si>
  <si>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</si>
  <si>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</si>
  <si>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</si>
  <si>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</si>
  <si>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</si>
  <si>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</si>
  <si>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</si>
  <si>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</si>
  <si>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</si>
  <si>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</si>
  <si>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</si>
  <si>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</si>
  <si>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</si>
  <si>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</si>
  <si>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</si>
  <si>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</si>
  <si>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</si>
  <si>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</si>
  <si>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</si>
  <si>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</si>
  <si>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</si>
  <si>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</si>
  <si>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</si>
  <si>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</si>
  <si>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</si>
  <si>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</si>
  <si>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</si>
  <si>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</si>
  <si>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</si>
  <si>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</si>
  <si>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</si>
  <si>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</si>
  <si>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</si>
  <si>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</si>
  <si>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</si>
  <si>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</si>
  <si>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</si>
  <si>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</si>
  <si>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</si>
  <si>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</si>
  <si>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</si>
  <si>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</si>
  <si>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</si>
  <si>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</si>
  <si>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</si>
  <si>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</si>
  <si>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</si>
  <si>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</si>
  <si>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</si>
  <si>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</si>
  <si>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</si>
  <si>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</si>
  <si>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</si>
  <si>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</si>
  <si>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</si>
  <si>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</si>
  <si>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</si>
  <si>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</si>
  <si>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</si>
  <si>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</si>
  <si>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</si>
  <si>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</si>
  <si>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</si>
  <si>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</si>
  <si>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</si>
  <si>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</si>
  <si>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</si>
  <si>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</si>
  <si>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</si>
  <si>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</si>
  <si>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</si>
  <si>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</si>
  <si>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</si>
  <si>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</si>
  <si>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</si>
  <si>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</si>
  <si>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</si>
  <si>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</si>
  <si>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</si>
  <si>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</si>
  <si>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</si>
  <si>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</si>
  <si>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</si>
  <si>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</si>
  <si>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</si>
  <si>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</si>
  <si>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</si>
  <si>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</si>
  <si>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</si>
  <si>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</si>
  <si>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</si>
  <si>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</si>
  <si>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</si>
  <si>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</si>
  <si>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</si>
  <si>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</si>
  <si>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</si>
  <si>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</si>
  <si>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</si>
  <si>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</si>
  <si>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</si>
  <si>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</si>
  <si>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</si>
  <si>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</si>
  <si>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</si>
  <si>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</si>
  <si>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</si>
  <si>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</si>
  <si>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</si>
  <si>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</si>
  <si>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</si>
  <si>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</si>
  <si>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</si>
  <si>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</si>
  <si>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</si>
  <si>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</si>
  <si>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</si>
  <si>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</si>
  <si>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</si>
  <si>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</si>
  <si>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</si>
  <si>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</si>
  <si>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</si>
  <si>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</si>
  <si>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</si>
  <si>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</si>
  <si>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</si>
  <si>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</si>
  <si>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</si>
  <si>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</si>
  <si>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</si>
  <si>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</si>
  <si>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</si>
  <si>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</si>
  <si>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</si>
  <si>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</si>
  <si>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</si>
  <si>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</si>
  <si>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</si>
  <si>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</si>
  <si>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</si>
  <si>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</si>
  <si>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</si>
  <si>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</si>
  <si>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</si>
  <si>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</si>
  <si>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</si>
  <si>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</si>
  <si>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</si>
  <si>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</si>
  <si>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</si>
  <si>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</si>
  <si>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</si>
  <si>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</si>
  <si>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</si>
  <si>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</si>
  <si>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</si>
  <si>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</si>
  <si>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</si>
  <si>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</si>
  <si>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</si>
  <si>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</si>
  <si>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</si>
  <si>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</si>
  <si>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</si>
  <si>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</si>
  <si>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</si>
  <si>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</si>
  <si>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</si>
  <si>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</si>
  <si>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</si>
  <si>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</si>
  <si>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</si>
  <si>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</si>
  <si>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</si>
  <si>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</si>
  <si>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</si>
  <si>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</si>
  <si>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</si>
  <si>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</si>
  <si>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</si>
  <si>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</si>
  <si>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</si>
  <si>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</si>
  <si>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</si>
  <si>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</si>
  <si>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</si>
  <si>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</si>
  <si>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</si>
  <si>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</si>
  <si>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</si>
  <si>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</si>
  <si>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</si>
  <si>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</si>
  <si>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</si>
  <si>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</si>
  <si>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</si>
  <si>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</si>
  <si>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</si>
  <si>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</si>
  <si>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</si>
  <si>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</si>
  <si>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</si>
  <si>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</si>
  <si>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</si>
  <si>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</si>
  <si>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</si>
  <si>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</si>
  <si>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</si>
  <si>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</si>
  <si>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</si>
  <si>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</si>
  <si>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</si>
  <si>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</si>
  <si>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</si>
  <si>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</si>
  <si>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</si>
  <si>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</si>
  <si>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</si>
  <si>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</si>
  <si>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</si>
  <si>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</si>
  <si>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</si>
  <si>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</si>
  <si>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</si>
  <si>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</si>
  <si>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</si>
  <si>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</si>
  <si>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</si>
  <si>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</si>
  <si>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</si>
  <si>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</si>
  <si>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</si>
  <si>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</si>
  <si>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</si>
  <si>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</si>
  <si>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</si>
  <si>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</si>
  <si>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</si>
  <si>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</si>
  <si>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</si>
  <si>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</si>
  <si>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</si>
  <si>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</si>
  <si>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</si>
  <si>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</si>
  <si>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</si>
  <si>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</si>
  <si>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</si>
  <si>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</si>
  <si>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</si>
  <si>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</si>
  <si>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</si>
  <si>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</si>
  <si>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</si>
  <si>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</si>
  <si>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</si>
  <si>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</si>
  <si>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</si>
  <si>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</si>
  <si>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</si>
  <si>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</si>
  <si>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</si>
  <si>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</si>
  <si>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</si>
  <si>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</si>
  <si>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</si>
  <si>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</si>
  <si>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</si>
  <si>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</si>
  <si>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</si>
  <si>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</si>
  <si>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</si>
  <si>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</si>
  <si>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</si>
  <si>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</si>
  <si>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</si>
  <si>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</si>
  <si>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</si>
  <si>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</si>
  <si>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</si>
  <si>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</si>
  <si>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</si>
  <si>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</si>
  <si>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</si>
  <si>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</si>
  <si>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</si>
  <si>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</si>
  <si>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</si>
  <si>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</si>
  <si>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</si>
  <si>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</si>
  <si>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</si>
  <si>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</si>
  <si>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</si>
  <si>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</si>
  <si>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</si>
  <si>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</si>
  <si>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</si>
  <si>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</si>
  <si>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</si>
  <si>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</si>
  <si>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</si>
  <si>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</si>
  <si>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</si>
  <si>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</si>
  <si>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</si>
  <si>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</si>
  <si>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</si>
  <si>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</si>
  <si>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</si>
  <si>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</si>
  <si>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</si>
  <si>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</si>
  <si>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</si>
  <si>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</si>
  <si>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</si>
  <si>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</si>
  <si>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</si>
  <si>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</si>
  <si>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</si>
  <si>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</si>
  <si>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</si>
  <si>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</si>
  <si>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</si>
  <si>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</si>
  <si>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</si>
  <si>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</si>
  <si>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</si>
  <si>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</si>
  <si>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</si>
  <si>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</si>
  <si>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</si>
  <si>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</si>
  <si>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</si>
  <si>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</si>
  <si>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</si>
  <si>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</si>
  <si>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</si>
  <si>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</si>
  <si>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</si>
  <si>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</si>
  <si>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</si>
  <si>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</si>
  <si>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</si>
  <si>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</si>
  <si>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</si>
  <si>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</si>
  <si>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</si>
  <si>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</si>
  <si>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</si>
  <si>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</si>
  <si>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</si>
  <si>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</si>
  <si>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</si>
  <si>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</si>
  <si>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</si>
  <si>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</si>
  <si>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</si>
  <si>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</si>
  <si>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</si>
  <si>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</si>
  <si>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</si>
  <si>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</si>
  <si>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</si>
  <si>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</si>
  <si>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</si>
  <si>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</si>
  <si>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</si>
  <si>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</si>
  <si>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</si>
  <si>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</si>
  <si>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</si>
  <si>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</si>
  <si>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</si>
  <si>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</si>
  <si>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</si>
  <si>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</si>
  <si>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</si>
  <si>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</si>
  <si>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</si>
  <si>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</si>
  <si>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</si>
  <si>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</si>
  <si>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</si>
  <si>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</si>
  <si>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</si>
  <si>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</si>
  <si>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</si>
  <si>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</si>
  <si>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</si>
  <si>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</si>
  <si>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</si>
  <si>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</si>
  <si>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</si>
  <si>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</si>
  <si>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</si>
  <si>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</si>
  <si>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</si>
  <si>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</si>
  <si>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</si>
  <si>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</si>
  <si>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</si>
  <si>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</si>
  <si>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</si>
  <si>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</si>
  <si>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</si>
  <si>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</si>
  <si>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</si>
  <si>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</si>
  <si>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</si>
  <si>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</si>
  <si>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</si>
  <si>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</si>
  <si>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</si>
  <si>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</si>
  <si>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</si>
  <si>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</si>
  <si>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</si>
  <si>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</si>
  <si>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</si>
  <si>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</si>
  <si>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</si>
  <si>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</si>
  <si>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</si>
  <si>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</si>
  <si>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</si>
  <si>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</si>
  <si>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</si>
  <si>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</si>
  <si>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</si>
  <si>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</si>
  <si>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</si>
  <si>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</si>
  <si>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</si>
  <si>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</si>
  <si>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</si>
  <si>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</si>
  <si>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</si>
  <si>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</si>
  <si>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</si>
  <si>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</si>
  <si>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</si>
  <si>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</si>
  <si>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</si>
  <si>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</si>
  <si>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</si>
  <si>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</si>
  <si>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</si>
  <si>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</si>
  <si>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</si>
  <si>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</si>
  <si>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</si>
  <si>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</si>
  <si>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</si>
  <si>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</si>
  <si>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</si>
  <si>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</si>
  <si>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</si>
  <si>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</si>
  <si>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</si>
  <si>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</si>
  <si>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</si>
  <si>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</si>
  <si>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</si>
  <si>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</si>
  <si>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</si>
  <si>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</si>
  <si>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</si>
  <si>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</si>
  <si>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</si>
  <si>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</si>
  <si>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</si>
  <si>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</si>
  <si>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</si>
  <si>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</si>
  <si>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</si>
  <si>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</si>
  <si>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</si>
  <si>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</si>
  <si>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</si>
  <si>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</si>
  <si>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</si>
  <si>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</si>
  <si>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</si>
  <si>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</si>
  <si>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</si>
  <si>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</si>
  <si>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</si>
  <si>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</si>
  <si>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</si>
  <si>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</si>
  <si>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</si>
  <si>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</si>
  <si>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</si>
  <si>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</si>
  <si>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</si>
  <si>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</si>
  <si>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</si>
  <si>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</si>
  <si>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</si>
  <si>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</si>
  <si>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</si>
  <si>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</si>
  <si>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</si>
  <si>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</si>
  <si>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</si>
  <si>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</si>
  <si>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</si>
  <si>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</si>
  <si>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</si>
  <si>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</si>
  <si>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</si>
  <si>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</si>
  <si>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</si>
  <si>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</si>
  <si>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</si>
  <si>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</si>
  <si>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</si>
  <si>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</si>
  <si>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</si>
  <si>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</si>
  <si>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</si>
  <si>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</si>
  <si>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</si>
  <si>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</si>
  <si>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</si>
  <si>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</si>
  <si>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</si>
  <si>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</si>
  <si>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</si>
  <si>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</si>
  <si>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</si>
  <si>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</si>
  <si>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</si>
  <si>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</si>
  <si>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</si>
  <si>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</si>
  <si>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</si>
  <si>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</si>
  <si>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</si>
  <si>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</si>
  <si>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</si>
  <si>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</si>
  <si>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</si>
  <si>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</si>
  <si>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</si>
  <si>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</si>
  <si>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</si>
  <si>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</si>
  <si>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</si>
  <si>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</si>
  <si>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</si>
  <si>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</si>
  <si>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</si>
  <si>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</si>
  <si>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</si>
  <si>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</si>
  <si>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</si>
  <si>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</si>
  <si>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</si>
  <si>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</si>
  <si>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</si>
  <si>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</si>
  <si>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</si>
  <si>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</si>
  <si>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</si>
  <si>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</si>
  <si>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</si>
  <si>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</si>
  <si>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</si>
  <si>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</si>
  <si>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</si>
  <si>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</si>
  <si>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</si>
  <si>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</si>
  <si>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</si>
  <si>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</si>
  <si>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</si>
  <si>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</si>
  <si>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</si>
  <si>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</si>
  <si>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</si>
  <si>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</si>
  <si>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</si>
  <si>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</si>
  <si>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</si>
  <si>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</si>
  <si>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</si>
  <si>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</si>
  <si>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</si>
  <si>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</si>
  <si>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</si>
  <si>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</si>
  <si>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</si>
  <si>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</si>
  <si>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</si>
  <si>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</si>
  <si>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</si>
  <si>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</si>
  <si>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</si>
  <si>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</si>
  <si>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</si>
  <si>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</si>
  <si>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</si>
  <si>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</si>
  <si>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</si>
  <si>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</si>
  <si>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</si>
  <si>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</si>
  <si>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</si>
  <si>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</si>
  <si>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</si>
  <si>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</si>
  <si>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</si>
  <si>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</si>
  <si>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</si>
  <si>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</si>
  <si>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</si>
  <si>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</si>
  <si>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</si>
  <si>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</si>
  <si>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</si>
  <si>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</si>
  <si>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</si>
  <si>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</si>
  <si>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</si>
  <si>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</si>
  <si>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</si>
  <si>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</si>
  <si>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</si>
  <si>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</si>
  <si>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</si>
  <si>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</si>
  <si>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</si>
  <si>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</si>
  <si>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</si>
  <si>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</si>
  <si>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</si>
  <si>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</si>
  <si>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</si>
  <si>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</si>
  <si>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</si>
  <si>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</si>
  <si>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</si>
  <si>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</si>
  <si>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</si>
  <si>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</si>
  <si>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</si>
  <si>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</si>
  <si>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</si>
  <si>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</si>
  <si>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</si>
  <si>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</si>
  <si>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</si>
  <si>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</si>
  <si>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</si>
  <si>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</si>
  <si>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</si>
  <si>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</si>
  <si>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</si>
  <si>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</si>
  <si>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</si>
  <si>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</si>
  <si>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</si>
  <si>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</si>
  <si>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</si>
  <si>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</si>
  <si>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</si>
  <si>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</si>
  <si>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</si>
  <si>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</si>
  <si>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</si>
  <si>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</si>
  <si>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</si>
  <si>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</si>
  <si>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</si>
  <si>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</si>
  <si>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</si>
  <si>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</si>
  <si>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</si>
  <si>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</si>
  <si>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</si>
  <si>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</si>
  <si>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</si>
  <si>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</si>
  <si>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</si>
  <si>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</si>
  <si>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</si>
  <si>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</si>
  <si>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</si>
  <si>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</si>
  <si>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</si>
  <si>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</si>
  <si>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</si>
  <si>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</si>
  <si>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</si>
  <si>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</si>
  <si>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</si>
  <si>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</si>
  <si>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</si>
  <si>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</si>
  <si>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</si>
  <si>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</si>
  <si>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</si>
  <si>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</si>
  <si>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</si>
  <si>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</si>
  <si>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</si>
  <si>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</si>
  <si>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</si>
  <si>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</si>
  <si>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</si>
  <si>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</si>
  <si>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</si>
  <si>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</si>
  <si>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</si>
  <si>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</si>
  <si>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</si>
  <si>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</si>
  <si>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</si>
  <si>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</si>
  <si>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</si>
  <si>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</si>
  <si>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</si>
  <si>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</si>
  <si>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</si>
  <si>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</si>
  <si>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</si>
  <si>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</si>
  <si>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</si>
  <si>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</si>
  <si>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</si>
  <si>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</si>
  <si>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</si>
  <si>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</si>
  <si>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</si>
  <si>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</si>
  <si>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</si>
  <si>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</si>
  <si>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</si>
  <si>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</si>
  <si>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</si>
  <si>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</si>
  <si>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</si>
  <si>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</si>
  <si>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</si>
  <si>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</si>
  <si>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</si>
  <si>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</si>
  <si>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</si>
  <si>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</si>
  <si>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</si>
  <si>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</si>
  <si>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</si>
  <si>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</si>
  <si>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</si>
  <si>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</si>
  <si>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</si>
  <si>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</si>
  <si>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</si>
  <si>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</si>
  <si>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</si>
  <si>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</si>
  <si>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</si>
  <si>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</si>
  <si>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</si>
  <si>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</si>
  <si>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</si>
  <si>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</si>
  <si>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</si>
  <si>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</si>
  <si>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</si>
  <si>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</si>
  <si>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</si>
  <si>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</si>
  <si>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</si>
  <si>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</si>
  <si>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</si>
  <si>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</si>
  <si>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</si>
  <si>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</si>
  <si>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</si>
  <si>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</si>
  <si>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</si>
  <si>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</si>
  <si>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</si>
  <si>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</si>
  <si>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</si>
  <si>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</si>
  <si>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</si>
  <si>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</si>
  <si>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</si>
  <si>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</si>
  <si>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</si>
  <si>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</si>
  <si>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</si>
  <si>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</si>
  <si>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</si>
  <si>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</si>
  <si>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</si>
  <si>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</si>
  <si>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</si>
  <si>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</si>
  <si>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</si>
  <si>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</si>
  <si>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</si>
  <si>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</si>
  <si>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</si>
  <si>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</si>
  <si>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</si>
  <si>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</si>
  <si>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</si>
  <si>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</si>
  <si>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</si>
  <si>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</si>
  <si>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</si>
  <si>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</si>
  <si>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</si>
  <si>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</si>
  <si>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</si>
  <si>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</si>
  <si>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</si>
  <si>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</si>
  <si>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</si>
  <si>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</si>
  <si>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</si>
  <si>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</si>
  <si>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</si>
  <si>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</si>
  <si>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</si>
  <si>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</si>
  <si>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</si>
  <si>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</si>
  <si>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</si>
  <si>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</si>
  <si>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</si>
  <si>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</si>
  <si>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</si>
  <si>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</si>
  <si>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</si>
  <si>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</si>
  <si>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</si>
  <si>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</si>
  <si>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</si>
  <si>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</si>
  <si>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</si>
  <si>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</si>
  <si>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</si>
  <si>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</si>
  <si>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</si>
  <si>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</si>
  <si>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</si>
  <si>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</si>
  <si>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</si>
  <si>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</si>
  <si>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</si>
  <si>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</si>
  <si>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</si>
  <si>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</si>
  <si>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</si>
  <si>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</si>
  <si>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</si>
  <si>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</si>
  <si>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</si>
  <si>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</si>
  <si>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</si>
  <si>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</si>
  <si>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</si>
  <si>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</si>
  <si>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</si>
  <si>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</si>
  <si>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</si>
  <si>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</si>
  <si>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</si>
  <si>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</si>
  <si>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</si>
  <si>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</si>
  <si>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</si>
  <si>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</si>
  <si>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</si>
  <si>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</si>
  <si>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</si>
  <si>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</si>
  <si>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</si>
  <si>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</si>
  <si>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</si>
  <si>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</si>
  <si>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</si>
  <si>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</si>
  <si>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</si>
  <si>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</si>
  <si>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</si>
  <si>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</si>
  <si>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</si>
  <si>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</si>
  <si>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</si>
  <si>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</si>
  <si>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</si>
  <si>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</si>
  <si>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</si>
  <si>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</si>
  <si>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</si>
  <si>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</si>
  <si>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</si>
  <si>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</si>
  <si>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</si>
  <si>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</si>
  <si>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</si>
  <si>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</si>
  <si>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</si>
  <si>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</si>
  <si>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</si>
  <si>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</si>
  <si>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</si>
  <si>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</si>
  <si>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</si>
  <si>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</si>
  <si>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</si>
  <si>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</si>
  <si>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</si>
  <si>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</si>
  <si>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</si>
  <si>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</si>
  <si>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</si>
  <si>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</si>
  <si>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</si>
  <si>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</si>
  <si>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</si>
  <si>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</si>
  <si>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</si>
  <si>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</si>
  <si>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</si>
  <si>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</si>
  <si>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</si>
  <si>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</si>
  <si>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</si>
  <si>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</si>
  <si>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</si>
  <si>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</si>
  <si>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</si>
  <si>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</si>
  <si>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</si>
  <si>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</si>
  <si>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</si>
  <si>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</si>
  <si>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</si>
  <si>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</si>
  <si>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</si>
  <si>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</si>
  <si>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</si>
  <si>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</si>
  <si>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</si>
  <si>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</si>
  <si>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</si>
  <si>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</si>
  <si>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</si>
  <si>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</si>
  <si>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</si>
  <si>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</si>
  <si>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</si>
  <si>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</si>
  <si>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</si>
  <si>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</si>
  <si>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</si>
  <si>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</si>
  <si>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</si>
  <si>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</si>
  <si>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</si>
  <si>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</si>
  <si>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</si>
  <si>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</si>
  <si>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</si>
  <si>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</si>
  <si>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</si>
  <si>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</si>
  <si>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</si>
  <si>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</si>
  <si>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</si>
  <si>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</si>
  <si>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</si>
  <si>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</si>
  <si>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</si>
  <si>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</si>
  <si>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</si>
  <si>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</si>
  <si>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</si>
  <si>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</si>
  <si>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</si>
  <si>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</si>
  <si>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</si>
  <si>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</si>
  <si>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</si>
  <si>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</si>
  <si>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</si>
  <si>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</si>
  <si>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</si>
  <si>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</si>
  <si>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</si>
  <si>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</si>
  <si>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</si>
  <si>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</si>
  <si>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</si>
  <si>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</si>
  <si>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</si>
  <si>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</si>
  <si>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</si>
  <si>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</si>
  <si>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</si>
  <si>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</si>
  <si>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</si>
  <si>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</si>
  <si>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</si>
  <si>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</si>
  <si>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</si>
  <si>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</si>
  <si>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</si>
  <si>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</si>
  <si>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</si>
  <si>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</si>
  <si>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</si>
  <si>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</si>
  <si>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</si>
  <si>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</si>
  <si>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</si>
  <si>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</si>
  <si>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</si>
  <si>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</si>
  <si>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</si>
  <si>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</si>
  <si>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</si>
  <si>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</si>
  <si>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</si>
  <si>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</si>
  <si>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</si>
  <si>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</si>
  <si>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</si>
  <si>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</si>
  <si>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</si>
  <si>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</si>
  <si>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</si>
  <si>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</si>
  <si>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</si>
  <si>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</si>
  <si>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</si>
  <si>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</si>
  <si>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</si>
  <si>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</si>
  <si>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</si>
  <si>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</si>
  <si>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</si>
  <si>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</si>
  <si>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</si>
  <si>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</si>
  <si>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</si>
  <si>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</si>
  <si>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</si>
  <si>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</si>
  <si>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</si>
  <si>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</si>
  <si>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</si>
  <si>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</si>
  <si>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</si>
  <si>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</si>
  <si>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</si>
  <si>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</si>
  <si>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</si>
  <si>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</si>
  <si>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</si>
  <si>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</si>
  <si>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</si>
  <si>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</si>
  <si>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</si>
  <si>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</si>
  <si>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</si>
  <si>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</si>
  <si>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</si>
  <si>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</si>
  <si>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</si>
  <si>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</si>
  <si>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</si>
  <si>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</si>
  <si>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</si>
  <si>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</si>
  <si>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</si>
  <si>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</si>
  <si>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</si>
  <si>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</si>
  <si>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</si>
  <si>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</si>
  <si>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</si>
  <si>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</si>
  <si>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</si>
  <si>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</si>
  <si>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</si>
  <si>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</si>
  <si>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</si>
  <si>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</si>
  <si>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</si>
  <si>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</si>
  <si>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</si>
  <si>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</si>
  <si>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</si>
  <si>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</si>
  <si>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</si>
  <si>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</si>
  <si>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</si>
  <si>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</si>
  <si>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</si>
  <si>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</si>
  <si>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</si>
  <si>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</si>
  <si>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</si>
  <si>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</si>
  <si>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</si>
  <si>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</si>
  <si>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</si>
  <si>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</si>
  <si>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</si>
  <si>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</si>
  <si>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</si>
  <si>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</si>
  <si>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</si>
  <si>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</si>
  <si>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</si>
  <si>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</si>
  <si>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</si>
  <si>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</si>
  <si>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</si>
  <si>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</si>
  <si>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</si>
  <si>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</si>
  <si>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</si>
  <si>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</si>
  <si>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</si>
  <si>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</si>
  <si>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</si>
  <si>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</si>
  <si>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</si>
  <si>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</si>
  <si>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</si>
  <si>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</si>
  <si>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</si>
  <si>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</si>
  <si>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</si>
  <si>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</si>
  <si>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</si>
  <si>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</si>
  <si>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</si>
  <si>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</si>
  <si>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</si>
  <si>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</si>
  <si>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</si>
  <si>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</si>
  <si>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</si>
  <si>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</si>
  <si>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</si>
  <si>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</si>
  <si>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</si>
  <si>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</si>
  <si>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</si>
  <si>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</si>
  <si>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</si>
  <si>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</si>
  <si>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</si>
  <si>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</si>
  <si>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</si>
  <si>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</si>
  <si>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</si>
  <si>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</si>
  <si>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</si>
  <si>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</si>
  <si>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</si>
  <si>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</si>
  <si>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</si>
  <si>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</si>
  <si>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</si>
  <si>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</si>
  <si>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</si>
  <si>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</si>
  <si>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</si>
  <si>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</si>
  <si>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</si>
  <si>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</si>
  <si>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</si>
  <si>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</si>
  <si>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</si>
  <si>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</si>
  <si>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</si>
  <si>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</si>
  <si>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</si>
  <si>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</si>
  <si>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</si>
  <si>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</si>
  <si>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</si>
  <si>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</si>
  <si>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</si>
  <si>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</si>
  <si>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</si>
  <si>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</si>
  <si>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</si>
  <si>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</si>
  <si>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</si>
  <si>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</si>
  <si>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</si>
  <si>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</si>
  <si>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</si>
  <si>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</si>
  <si>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</si>
  <si>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</si>
  <si>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</si>
  <si>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</si>
  <si>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</si>
  <si>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</si>
  <si>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</si>
  <si>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</si>
  <si>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</si>
  <si>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</si>
  <si>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</si>
  <si>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</si>
  <si>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</si>
  <si>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</si>
  <si>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</si>
  <si>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</si>
  <si>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</si>
  <si>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</si>
  <si>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</si>
  <si>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</si>
  <si>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</si>
  <si>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</si>
  <si>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</si>
  <si>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</si>
  <si>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</si>
  <si>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</si>
  <si>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</si>
  <si>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</si>
  <si>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</si>
  <si>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</si>
  <si>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</si>
  <si>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</si>
  <si>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</si>
  <si>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</si>
  <si>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</si>
  <si>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</si>
  <si>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</si>
  <si>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</si>
  <si>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</si>
  <si>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</si>
  <si>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</si>
  <si>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</si>
  <si>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</si>
  <si>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</si>
  <si>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</si>
  <si>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</si>
  <si>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</si>
  <si>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</si>
  <si>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</si>
  <si>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</si>
  <si>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</si>
  <si>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</si>
  <si>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</si>
  <si>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</si>
  <si>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</si>
  <si>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</si>
  <si>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</si>
  <si>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</si>
  <si>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</si>
  <si>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</si>
  <si>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</si>
  <si>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</si>
  <si>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</si>
  <si>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</si>
  <si>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</si>
  <si>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</si>
  <si>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</si>
  <si>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</si>
  <si>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</si>
  <si>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</si>
  <si>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</si>
  <si>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</si>
  <si>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connecting PG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</si>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</sst>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320.56986261573911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3.685335648333421E-2</v>
      </c>
      <c r="H3" s="143">
        <v>45983.472187500003</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45983.518288541665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45983.518288541665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45983.518288541665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45983.518288541665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45983.518288541665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45983.518288541665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45983.518288541665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45983.518288541665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45983.518288541665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45983.518288541665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45983.518288541665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45983.518288541665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45983.518288541665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45983.518288541665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45983.518288541665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45983.518288541665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45983.518288541665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45983.518288541665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45983.518288541665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45983.518288541665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45983.518288541665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45983.518288541665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45983.518288541665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45983.518288541665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45983.518288541665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45983.518288541665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45983.518288541665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45983.518288541665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45983.518288541665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45983.518288541665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45983.518288541665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45983.518288541665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45983.518288541665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45983.518288541665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45983.518288541665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45983.518288541665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45983.518288541665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45983.518288541665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45983.518288541665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45983.518288541665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45983.518288541665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45983.518288541665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45983.518288541665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45983.518288541665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158.51845057870378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45983.518288541665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45983.518288541665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45983.518288541665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45983.518288541665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45983.518288541665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45983.518288541665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45983.518288541665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45983.518288541665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45983.518288541665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45983.518288541665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45983.518288541665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45983.518288541665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45983.518288541665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45983.518288541665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45983.518288541665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45983.518288541665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45983.518288541665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45983.518288541665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45983.518288541665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45983.518288541665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45983.518288541665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45983.518288541665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45983.518288541665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45983.518288541665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45983.518288541665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45983.518288541665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45983.518288541665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45983.518288541665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45983.518288541665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45983.518288541665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45983.518288541665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45983.518288541665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45983.518288541665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45983.518288541665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45983.518288541665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45983.518288541665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45983.518288541665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45983.518288541665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45983.518288541665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45983.518288541665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45983.518288541665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45983.518288541665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45983.518288541665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45983.518288541665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45983.518288541665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45983.518288541665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45983.518288541665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45983.518288541665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45983.518288541665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45983.518288541665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45983.518288541665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45983.518288541665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45983.518288541665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45983.518288541665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45983.518288541665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45983.518288541665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45983.518288541665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45983.518288541665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45983.518288541665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45983.518288541665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45983.518288541665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45983.518288541665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45983.518288541665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45983.518288541665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45983.518288541665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45983.518288541665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45983.518288541665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45983.518288541665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45983.518288541665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45983.518288541665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45983.518288541665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45983.518288541665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45983.518288541665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45983.518288541665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45983.518288541665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45983.518288541665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45983.518288541665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45983.518288541665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45983.518288541665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45983.518288541665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45983.518288541665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45983.518288541665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45983.518288541665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45983.518288541665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45983.518288541665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45983.518288541665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45983.518288541665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45983.518288541665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45983.518288541665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45983.518288541665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45983.518288541665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45983.518288541665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45983.518288541665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45983.518288541665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45983.518288541665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45983.518288541665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45983.518288541665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45983.518288541665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45983.518288541665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45983.518288541665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45983.518288541665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45983.518288541665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45983.518288541665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45983.518288541665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45983.518288541665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45983.518288541665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45983.518288541665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45983.518288541665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45983.518288541665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45983.518288541665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45983.518288541665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45983.518288541665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45983.518288541665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45983.518288541665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45983.518288541665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45983.518288541665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45983.518288541665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45983.518288541665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45983.518288541665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45983.518288541665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45983.518288541665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45983.518288541665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45983.518288541665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45983.518288541665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45983.518288541665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45983.518288541665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45983.518288541665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45983.518288541665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45983.518288541665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45983.518288541665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45983.518288541665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45983.518288541665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45983.518288541665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45983.518288541665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45983.518288541665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45983.518288541665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45983.518288541665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45983.518288541665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45983.518288541665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45983.518288541665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45983.518288541665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45983.518288541665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45983.518288541665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45983.518288541665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45983.518288541665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45983.518288541665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45983.518288541665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45983.518288541665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45983.518288541665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45983.518288541665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45983.518288541665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45983.518288541665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45983.518288541665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45983.518288541665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45983.518288541665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45983.518288541665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45983.518288541665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45983.518288541665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45983.518288541665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45983.518288541665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45983.518288541665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45983.518288541665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45983.518288541665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45983.518288541665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45983.518288541665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45983.518288541665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45983.518288541665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45983.518288541665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45983.518288541665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45983.518288541665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45983.518288541665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45983.518288541665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45983.518288541665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45983.518288541665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45983.518288541665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45983.518288541665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45983.518288541665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45983.518288541665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45983.518288541665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45983.518288541665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45983.518288541665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45983.518288541665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45983.518288541665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45983.518288541665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45983.518288541665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45983.518288541665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45983.518288541665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45983.518288541665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45983.518288541665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45983.518288541665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45983.518288541665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45983.518288541665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45983.518288541665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45983.518288541665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45983.518288541665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45983.518288541665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45983.518288541665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45983.518288541665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45983.518288541665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45983.518288541665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45983.518288541665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45983.518288541665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45983.518288541665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45983.518288541665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45983.518288541665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45983.518288541665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45983.518288541665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45983.518288541665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45983.518288541665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45983.518288541665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45983.518288541665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45983.518288541665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45983.518288541665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45983.518288541665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45983.518288541665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45983.518288541665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45983.518288541665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45983.518288541665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45983.518288541665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45983.518288541665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45983.518288541665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45983.518288541665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45983.518288541665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45983.518288541665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45983.518288541665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45983.518288541665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45983.518288541665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45983.518288541665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45983.518288541665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45983.518288541665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45983.518288541665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45983.518288541665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45983.518288541665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45983.518288541665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45983.518288541665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45983.518288541665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45983.518288541665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45983.518288541665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45983.518288541665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45983.518288541665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45983.518288541665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45983.518288541665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45983.518288541665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45983.518288541665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45983.518288541665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45983.518288541665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45983.518288541665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45983.518288541665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45983.518288541665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45983.518288541665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45983.518288541665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45983.518288541665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45983.518288541665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45983.518288541665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45983.518288541665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45983.518288541665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45983.518288541665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45983.518288541665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45983.518288541665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45983.518288541665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45983.518288541665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45983.518288541665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45983.518288541665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45983.518288541665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45983.518288541665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45983.518288541665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45983.518288541665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45983.518288541665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45983.518288541665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45983.518288541665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45983.518288541665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45983.518288541665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45983.518288541665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45983.518288541665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45983.518288541665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45983.518288541665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45983.518288541665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45983.518288541665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45983.518288541665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45983.518288541665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45983.518288541665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45983.518288541665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45983.518288541665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45983.518288541665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45983.518288541665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45983.518288541665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45983.518288541665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45983.518288541665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45983.518288541665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45983.518288541665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45983.518288541665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45983.518288541665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45983.518288541665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45983.518288541665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45983.518288541665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45983.518288541665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45983.518288541665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45983.518288541665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45983.518288541665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45983.518288541665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45983.518288541665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45983.518288541665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45983.518288541665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45983.518288541665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45983.518288541665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45983.518288541665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45983.518288541665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45983.518288541665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45983.518288541665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45983.518288541665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45983.518288541665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45983.518288541665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45983.518288541665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45983.518288541665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45983.518288541665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45983.518288541665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45983.518288541665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45983.518288541665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45983.518288541665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45983.518288541665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45983.518288541665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45983.518288541665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45983.518288541665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45983.518288541665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45983.518288541665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45983.518288541665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45983.518288541665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45983.518288541665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45983.518288541665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45983.518288541665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45983.518288541665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45983.518288541665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45983.518288541665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45983.518288541665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45983.518288541665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45983.518288541665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45983.518288541665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45983.518288541665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45983.518288541665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45983.518288541665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45983.518288541665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45983.518288541665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45983.518288541665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45983.518288541665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45983.518288541665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45983.518288541665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45983.518288541665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45983.518288541665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45983.518288541665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45983.518288541665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45983.518288541665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45983.518288541665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45983.518288541665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45983.518288541665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45983.518288541665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45983.518288541665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45983.518288541665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45983.518288541665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45983.518288541665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45983.518288541665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45983.518288541665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45983.518288541665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45983.518288541665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45983.518288541665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45983.518288541665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45983.518288541665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45983.518288541665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45983.518288541665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45983.518288541665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45983.518288541665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45983.518288541665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45983.518288541665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45983.518288541665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45983.518288541665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45983.518288541665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45983.518288541665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45983.518288541665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45983.518288541665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45983.518288541665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45983.518288541665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45983.518288541665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45983.518288541665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45983.518288541665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45983.518288541665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45983.518288541665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45983.518288541665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45983.518288541665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45983.518288541665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45983.518288541665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45983.518288541665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45983.518288541665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45983.518288541665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45983.518288541665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45983.518288541665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45983.518288541665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45983.518288541665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45983.518288541665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45983.518288541665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45983.518288541665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45983.518288541665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45983.518288541665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45983.518288541665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45983.518288541665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45983.518288541665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45983.518288541665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45983.518288541665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45983.518288541665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45983.518288541665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45983.518288541665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45983.518288541665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45983.518288541665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45983.518288541665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45983.518288541665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45983.518288541665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45983.518288541665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45983.518288541665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45983.518288541665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45983.518288541665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45983.518288541665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45983.518288541665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45983.518288541665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45983.518288541665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45983.518288541665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45983.518288541665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45983.518288541665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45983.518288541665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45983.518288541665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45983.518288541665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45983.518288541665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45983.518288541665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45983.518288541665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45983.518288541665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45983.518288541665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45983.518288541665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45983.518288541665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45983.518288541665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45983.518288541665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45983.518288541665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45983.518288541665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45983.518288541665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45983.518288541665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45983.518288541665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45983.518288541665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45983.518288541665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45983.518288541665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45983.518288541665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45983.518288541665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45983.518288541665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45983.518288541665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45983.518288541665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45983.518288541665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45983.518288541665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45983.518288541665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45983.518288541665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45983.518288541665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45983.518288541665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45983.518288541665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45983.518288541665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45983.518288541665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45983.518288541665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45983.518288541665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45983.518288541665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45983.518288541665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45983.518288541665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45983.518288541665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45983.518288541665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45983.518288541665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45983.518288541665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45983.518288541665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45983.518288541665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45983.518288541665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45983.518288541665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45983.518288541665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45983.518288541665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45983.518288541665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45983.518288541665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45983.518288541665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45983.518288541665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45983.518288541665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45983.518288541665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45983.518288541665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45983.518288541665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45983.518288541665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45983.518288541665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45983.518288541665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45983.518288541665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45983.518288541665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45983.518288541665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45983.518288541665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45983.518288541665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45983.518288541665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45983.518288541665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45983.518288541665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45983.518288541665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45983.518288541665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45983.518288541665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45983.518288541665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45983.518288541665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45983.518288541665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45983.518288541665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45983.518288541665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45983.518288541665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45983.518288541665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45983.518288541665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45983.518288541665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45983.518288541665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45983.518288541665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45983.518288541665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45983.518288541665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45983.518288541665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45983.518288541665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45983.518288541665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45983.518288541665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45983.518288541665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45983.518288541665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45983.518288541665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45983.518288541665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45983.518288541665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45983.518288541665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45983.518288541665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45983.518288541665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45983.518288541665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45983.518288541665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45983.518288541665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45983.518288541665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45983.518288541665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45983.518288541665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45983.518288541665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45983.518288541665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45983.518288541665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45983.518288541665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45983.518288541665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45983.518288541665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45983.518288541665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45983.518288541665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45983.518288541665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45983.518288541665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45983.518288541665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45983.518288541665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45983.518288541665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45983.518288541665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45983.518288541665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45983.518288541665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45983.518288541665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45983.518288541665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45983.518288541665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45983.518288541665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45983.518288541665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45983.518288541665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45983.518288541665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45983.518288541665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45983.518288541665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45983.518288541665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45983.518288541665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45983.518288541665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45983.518288541665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45983.518288541665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45983.518288541665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45983.518288541665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45983.518288541665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45983.518288541665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45983.518288541665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45983.518288541665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45983.518288541665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45983.518288541665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45983.518288541665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45983.518288541665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45983.518288541665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45983.518288541665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45983.518288541665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45983.518288541665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45983.518288541665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45983.518288541665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45983.518288541665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45983.518288541665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45983.518288541665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45983.518288541665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45983.518288541665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45983.518288541665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45983.518288541665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45983.518288541665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45983.518288541665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45983.518288541665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45983.518288541665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45983.518288541665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45983.518288541665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45983.518288541665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45983.518288541665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45983.518288541665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45983.518288541665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45983.518288541665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45983.518288541665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45983.518288541665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45983.518288541665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45983.518288541665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45983.518288541665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45983.518288541665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45983.518288541665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45983.518288541665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45983.518288541665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45983.518288541665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45983.518288541665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45983.518288541665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45983.518288541665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45983.518288541665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45983.518288541665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45983.518288541665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45983.518288541665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45983.518288541665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45983.518288541665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45983.518288541665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45983.518288541665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45983.518288541665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45983.518288541665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45983.518288541665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45983.518288541665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45983.518288541665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45983.518288541665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45983.518288541665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45983.518288541665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45983.518288541665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45983.518288541665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45983.518288541665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45983.518288541665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45983.518288541665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45983.518288541665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45983.518288541665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45983.518288541665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45983.518288541665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45983.518288541665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45983.518288541665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45983.518288541665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45983.518288541665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45983.518288541665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45983.518288541665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45983.518288541665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45983.518288541665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45983.518288541665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45983.518288541665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45983.518288541665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45983.518288541665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45983.518288541665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45983.518288541665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45983.518288541665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45983.518288541665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45983.518288541665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45983.518288541665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45983.518288541665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45983.518288541665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45983.518288541665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45983.518288541665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45983.518288541665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45983.518288541665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45983.518288541665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45983.518288541665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45983.518288541665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45983.518288541665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45983.518288541665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45983.518288541665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45983.518288541665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45983.518288541665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45983.518288541665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45983.518288541665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45983.518288541665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45983.518288541665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45983.518288541665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45983.518288541665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45983.518288541665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45983.518288541665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45983.518288541665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45983.518288541665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45983.518288541665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45983.518288541665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45983.518288541665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45983.518288541665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45983.518288541665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45983.518288541665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45983.518288541665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45983.518288541665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45983.518288541665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45983.518288541665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45983.518288541665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45983.518288541665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45983.518288541665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45983.518288541665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45983.518288541665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45983.518288541665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45983.518288541665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45983.518288541665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45983.518288541665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45983.518288541665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45983.518288541665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45983.518288541665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45983.518288541665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45983.518288541665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45983.518288541665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45983.518288541665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45983.518288541665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45983.518288541665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45983.518288541665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45983.518288541665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45983.518288541665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45983.518288541665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45983.518288541665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45983.518288541665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45983.518288541665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45983.518288541665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45983.518288541665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45983.518288541665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45983.518288541665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45983.518288541665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45983.518288541665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45983.518288541665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45983.518288541665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45983.518288541665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45983.518288541665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45983.518288541665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45983.518288541665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45983.518288541665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45983.518288541665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45983.518288541665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45983.518288541665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45983.518288541665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45983.518288541665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45983.518288541665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45983.518288541665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45983.518288541665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45983.518288541665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45983.518288541665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45983.518288541665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45983.518288541665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45983.518288541665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45983.518288541665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45983.518288541665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45983.518288541665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45983.518288541665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45983.518288541665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45983.518288541665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45983.518288541665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45983.518288541665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45983.518288541665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45983.518288541665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45983.518288541665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45983.518288541665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45983.518288541665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45983.518288541665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45983.518288541665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45983.518288541665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45983.518288541665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45983.518288541665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45983.518288541665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45983.518288541665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45983.518288541665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45983.518288541665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45983.518288541665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45983.518288541665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45983.518288541665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45983.518288541665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45983.518288541665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45983.518288541665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45983.518288541665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45983.518288541665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45983.518288541665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45983.518288541665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45983.518288541665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45983.518288541665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45983.518288541665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45983.518288541665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45983.518288541665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45983.518288541665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45983.518288541665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45983.518288541665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45983.518288541665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45983.518288541665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45983.518288541665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45983.518288541665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45983.518288541665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45983.518288541665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45983.518288541665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45983.518288541665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45983.518288541665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45983.518288541665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45983.518288541665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45983.518288541665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45983.518288541665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45983.518288541665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45983.518288541665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45983.518288541665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45983.518288541665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45983.518288541665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45983.518288541665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45983.518288541665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45983.518288541665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45983.518288541665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45983.518288541665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45983.518288541665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45983.518288541665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45983.518288541665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45983.518288541665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45983.518288541665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45983.518288541665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45983.518288541665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45983.518288541665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45983.518288541665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45983.518288541665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45983.518288541665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45983.518288541665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45983.518288541665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45983.518288541665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45983.518288541665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45983.518288541665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45983.518288541665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45983.518288541665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45983.518288541665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45983.518288541665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45983.518288541665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45983.518288541665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45983.518288541665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45983.518288541665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45983.518288541665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45983.518288541665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45983.518288541665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45983.518288541665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45983.518288541665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45983.518288541665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45983.518288541665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45983.518288541665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45983.518288541665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45983.518288541665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45983.518288541665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45983.518288541665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45983.518288541665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45983.518288541665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45983.518288541665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45983.518288541665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45983.518288541665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45983.518288541665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45983.518288541665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45983.518288541665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45983.518288541665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45983.518288541665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45983.518288541665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45983.518288541665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45983.518288541665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45983.518288541665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45983.518288541665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45983.518288541665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45983.518288541665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45983.518288541665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45983.518288541665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45983.518288541665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45983.518288541665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45983.518288541665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45983.518288541665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45983.518288541665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45983.518288541665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45983.518288541665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45983.518288541665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45983.518288541665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45983.518288541665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45983.518288541665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45983.518288541665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45983.518288541665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45983.518288541665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45983.518288541665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45983.518288541665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45983.518288541665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45983.518288541665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45983.518288541665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45983.518288541665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45983.518288541665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45983.518288541665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45983.518288541665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45983.518288541665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45983.518288541665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45983.518288541665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45983.518288541665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45983.518288541665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45983.518288541665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45983.518288541665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45983.518288541665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45983.518288541665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45983.518288541665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45983.518288541665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45983.518288541665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45983.518288541665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45983.518288541665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45983.518288541665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45983.518288541665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45983.518288541665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45983.518288541665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45983.518288541665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45983.518288541665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45983.518288541665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45983.518288541665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45983.518288541665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45983.518288541665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45983.518288541665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45983.518288541665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45983.518288541665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45983.518288541665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45983.518288541665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45983.518288541665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45983.518288541665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45983.518288541665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45983.518288541665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45983.518288541665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45983.518288541665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45983.518288541665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45983.518288541665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45983.518288541665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45983.518288541665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45983.518288541665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45983.518288541665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45983.518288541665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45983.518288541665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45983.518288541665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45983.518288541665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45983.518288541665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45983.518288541665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45983.518288541665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45983.518288541665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45983.518288541665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45983.518288541665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45983.518288541665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45983.518288541665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45983.518288541665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45983.518288541665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45983.518288541665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45983.518288541665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45983.518288541665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45983.518288541665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45983.518288541665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45983.518288541665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45983.518288541665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45983.518288541665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45983.518288541665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45983.518288541665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45983.518288541665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45983.518288541665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45983.518288541665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45983.518288541665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45983.518288541665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45983.518288541665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45983.518288541665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45983.518288541665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45983.518288541665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45983.518288541665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45983.518288541665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45983.518288541665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45983.518288541665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45983.518288541665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45983.518288541665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45983.518288541665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45983.518288541665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45983.518288541665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45983.518288541665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45983.518288541665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45983.518288541665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45983.518288541665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45983.518288541665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45983.518288541665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45983.518288541665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45983.518288541665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45983.518288541665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45983.518288541665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45983.518288541665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45983.518288541665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45983.518288541665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45983.518288541665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45983.518288541665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45983.518288541665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45983.518288541665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45983.518288541665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45983.518288541665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45983.518288541665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45983.518288541665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45983.518288541665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45983.518288541665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45983.518288541665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45983.518288541665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45983.518288541665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45983.518288541665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45983.518288541665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45983.518288541665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45983.518288541665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45983.518288541665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45983.518288541665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45983.518288541665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45983.518288541665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45983.518288541665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45983.518288541665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45983.518288541665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45983.518288541665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45983.518288541665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45983.518288541665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45983.518288541665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45983.518288541665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45983.518288541665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45983.518288541665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45983.518288541665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45983.518288541665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45983.518288541665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45983.518288541665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45983.518288541665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45983.518288541665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45983.518288541665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45983.518288541665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45983.518288541665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45983.518288541665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45983.518288541665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45983.518288541665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45983.518288541665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45983.518288541665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45983.518288541665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45983.518288541665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45983.518288541665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45983.518288541665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45983.518288541665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45983.518288541665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45983.518288541665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45983.518288541665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45983.518288541665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45983.518288541665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45983.518288541665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45983.518288541665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45983.518288541665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45983.518288541665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45983.518288541665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45983.518288541665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45983.518288541665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45983.518288541665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45983.518288541665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45983.518288541665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45983.518288541665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45983.518288541665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45983.518288541665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45983.518288541665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45983.518288541665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45983.518288541665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45983.518288541665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45983.518288541665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45983.518288541665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45983.518288541665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45983.518288541665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45983.518288541665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45983.518288541665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45983.518288541665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45983.518288541665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45983.518288541665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45983.518288541665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45983.518288541665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45983.518288541665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45983.518288541665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45983.518288541665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45983.518288541665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45983.518288541665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45983.518288541665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45983.518288541665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45983.518288541665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45983.518288541665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45983.518288541665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45983.518288541665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45983.518288541665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45983.518288541665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45983.518288541665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45983.518288541665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45983.518288541665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45983.518288541665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45983.518288541665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45983.518288541665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45983.518288541665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45983.518288541665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45983.518288541665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45983.518288541665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45983.518288541665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45983.518288541665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45983.518288541665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45983.518288541665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45983.518288541665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45983.518288541665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45983.518288541665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45983.518288541665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45983.518288541665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45983.518288541665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45983.518288541665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45983.518288541665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45983.518288541665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45983.518288541665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45983.518288541665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45983.518288541665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45983.518288541665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45983.518288541665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45983.518288541665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45983.518288541665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45983.518288541665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45983.518288541665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45983.518288541665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45983.518288541665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45983.518288541665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45983.518288541665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45983.518288541665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45983.518288541665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45983.518288541665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45983.518288541665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45983.518288541665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45983.518288541665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45983.518288541665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45983.518288541665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45983.518288541665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45983.518288541665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45983.518288541665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45983.518288541665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45983.518288541665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45983.518288541665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45983.518288541665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45983.518288541665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45983.518288541665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45983.518288541665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45983.518288541665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45983.518288541665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45983.518288541665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45983.518288541665</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280.03757094906905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37546</v>
      </c>
      <c r="E3" s="94" t="s">
        <v>39021</v>
      </c>
      <c r="F3" s="95">
        <v>45983.511886574073</v>
      </c>
      <c r="G3" s="96">
        <f t="shared" ref="G3:G11" ca="1" si="0">IFERROR(NOW()-F3,"")</f>
        <v>6.4019675919553265E-3</v>
      </c>
      <c r="H3" s="95">
        <v>45983.500081018516</v>
      </c>
      <c r="I3" s="113" t="str">
        <f>IFERROR(VLOOKUP(D3,DB!A:F,6,0),"")</f>
        <v>Generator-SG</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45983.518288541665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45983.518288541665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45983.518288541665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45983.518288541665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45983.518288541665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45983.518288541665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45983.518288541665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45983.518288541665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45983.518288541665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45983.518288541665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45983.518288541665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45983.518288541665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45983.518288541665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45983.518288541665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45983.518288541665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45983.518288541665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45983.518288541665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45983.518288541665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45983.518288541665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45983.518288541665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45983.518288541665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45983.518288541665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45983.518288541665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45983.518288541665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45983.518288541665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45983.518288541665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45983.518288541665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45983.518288541665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45983.518288541665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45983.518288541665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45983.518288541665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45983.518288541665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45983.518288541665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45983.518288541665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45983.518288541665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45983.518288541665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45983.518288541665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45983.518288541665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45983.518288541665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45983.518288541665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45983.518288541665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45983.518288541665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45983.518288541665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45983.518288541665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45983.518288541665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45983.518288541665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45983.518288541665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45983.518288541665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45983.518288541665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45983.518288541665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45983.518288541665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45983.518288541665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45983.518288541665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45983.518288541665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45983.518288541665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45983.518288541665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45983.518288541665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45983.518288541665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45983.518288541665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45983.518288541665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45983.518288541665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45983.518288541665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45983.518288541665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45983.518288541665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45983.518288541665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45983.518288541665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45983.518288541665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45983.518288541665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45983.518288541665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45983.518288541665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45983.518288541665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45983.518288541665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45983.518288541665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45983.518288541665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45983.518288541665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45983.518288541665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45983.518288541665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45983.518288541665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45983.518288541665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45983.518288541665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45983.518288541665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45983.518288541665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45983.518288541665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45983.518288541665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45983.518288541665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45983.518288541665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45983.518288541665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45983.518288541665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45983.518288541665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45983.518288541665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45983.518288541665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45983.518288541665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45983.518288541665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45983.518288541665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45983.518288541665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45983.518288541665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45983.518288541665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45983.518288541665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45983.518288541665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45983.518288541665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45983.518288541665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45983.518288541665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45983.518288541665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45983.518288541665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45983.518288541665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45983.518288541665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45983.518288541665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45983.518288541665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45983.518288541665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45983.518288541665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45983.518288541665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45983.518288541665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45983.518288541665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45983.518288541665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45983.518288541665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45983.518288541665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45983.518288541665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45983.518288541665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45983.518288541665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45983.518288541665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45983.518288541665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45983.518288541665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45983.518288541665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45983.518288541665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45983.518288541665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45983.518288541665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45983.518288541665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45983.518288541665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45983.518288541665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45983.518288541665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45983.518288541665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45983.518288541665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45983.518288541665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45983.518288541665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45983.518288541665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45983.518288541665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45983.518288541665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45983.518288541665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45983.518288541665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45983.518288541665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45983.518288541665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45983.518288541665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45983.518288541665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45983.518288541665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45983.518288541665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45983.518288541665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45983.518288541665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45983.518288541665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45983.518288541665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45983.518288541665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45983.518288541665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45983.518288541665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45983.518288541665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45983.518288541665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45983.518288541665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45983.518288541665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45983.518288541665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45983.518288541665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45983.518288541665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45983.518288541665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45983.518288541665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45983.518288541665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45983.518288541665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45983.518288541665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45983.518288541665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45983.518288541665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45983.518288541665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45983.518288541665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45983.518288541665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45983.518288541665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45983.518288541665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45983.518288541665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45983.518288541665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45983.518288541665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45983.518288541665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45983.518288541665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45983.518288541665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45983.518288541665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45983.518288541665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45983.518288541665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45983.518288541665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45983.518288541665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45983.518288541665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45983.518288541665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45983.518288541665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45983.518288541665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45983.518288541665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45983.518288541665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45983.518288541665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45983.518288541665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45983.518288541665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45983.518288541665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45983.518288541665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45983.518288541665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45983.518288541665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45983.518288541665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45983.518288541665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45983.518288541665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45983.518288541665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45983.518288541665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45983.518288541665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45983.518288541665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45983.518288541665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45983.518288541665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45983.518288541665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45983.518288541665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45983.518288541665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45983.518288541665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45983.518288541665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45983.518288541665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45983.518288541665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45983.518288541665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45983.518288541665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45983.518288541665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45983.518288541665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45983.518288541665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45983.518288541665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45983.518288541665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45983.518288541665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45983.518288541665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45983.518288541665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45983.518288541665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45983.518288541665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45983.518288541665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45983.518288541665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45983.518288541665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45983.518288541665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45983.518288541665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45983.518288541665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45983.518288541665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45983.518288541665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45983.518288541665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45983.518288541665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45983.518288541665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45983.518288541665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45983.518288541665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45983.518288541665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45983.518288541665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45983.518288541665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45983.518288541665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45983.518288541665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45983.518288541665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45983.518288541665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45983.518288541665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45983.518288541665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45983.518288541665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45983.518288541665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45983.518288541665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45983.518288541665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45983.518288541665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45983.518288541665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45983.518288541665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45983.518288541665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45983.518288541665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45983.518288541665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45983.518288541665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45983.518288541665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45983.518288541665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45983.518288541665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45983.518288541665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45983.518288541665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45983.518288541665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45983.518288541665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45983.518288541665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45983.518288541665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45983.518288541665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45983.518288541665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45983.518288541665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45983.518288541665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45983.518288541665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45983.518288541665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45983.518288541665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45983.518288541665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45983.518288541665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45983.518288541665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45983.518288541665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45983.518288541665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45983.518288541665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45983.518288541665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45983.518288541665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45983.518288541665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45983.518288541665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45983.518288541665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45983.518288541665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45983.518288541665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45983.518288541665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45983.518288541665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45983.518288541665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45983.518288541665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45983.518288541665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45983.518288541665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45983.518288541665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45983.518288541665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45983.518288541665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45983.518288541665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45983.518288541665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45983.518288541665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45983.518288541665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45983.518288541665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45983.518288541665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45983.518288541665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45983.518288541665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45983.518288541665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45983.518288541665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45983.518288541665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45983.518288541665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45983.518288541665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45983.518288541665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45983.518288541665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45983.518288541665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45983.518288541665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45983.518288541665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45983.518288541665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45983.518288541665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45983.518288541665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45983.518288541665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45983.518288541665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45983.518288541665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45983.518288541665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45983.518288541665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45983.518288541665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45983.518288541665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45983.518288541665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45983.518288541665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45983.518288541665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45983.518288541665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45983.518288541665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45983.518288541665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45983.518288541665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45983.518288541665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45983.518288541665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45983.518288541665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45983.518288541665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45983.518288541665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45983.518288541665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45983.518288541665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45983.518288541665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45983.518288541665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45983.518288541665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45983.518288541665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45983.518288541665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45983.518288541665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45983.518288541665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45983.518288541665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45983.518288541665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45983.518288541665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45983.518288541665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45983.518288541665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45983.518288541665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45983.518288541665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45983.518288541665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45983.518288541665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45983.518288541665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45983.518288541665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45983.518288541665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45983.518288541665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45983.518288541665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45983.518288541665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45983.518288541665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45983.518288541665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45983.518288541665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45983.518288541665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45983.518288541665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45983.518288541665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45983.518288541665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45983.518288541665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45983.518288541665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45983.518288541665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45983.518288541665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45983.518288541665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45983.518288541665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45983.518288541665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45983.518288541665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45983.518288541665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45983.518288541665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45983.518288541665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45983.518288541665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45983.518288541665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45983.518288541665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45983.518288541665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45983.518288541665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45983.518288541665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45983.518288541665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45983.518288541665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45983.518288541665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45983.518288541665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45983.518288541665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45983.518288541665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45983.518288541665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45983.518288541665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45983.518288541665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45983.518288541665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45983.518288541665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45983.518288541665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45983.518288541665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45983.518288541665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45983.518288541665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45983.518288541665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45983.518288541665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45983.518288541665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45983.518288541665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45983.518288541665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45983.518288541665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45983.518288541665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45983.518288541665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45983.518288541665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45983.518288541665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45983.518288541665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45983.518288541665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45983.518288541665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45983.518288541665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45983.518288541665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45983.518288541665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45983.518288541665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45983.518288541665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45983.518288541665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45983.518288541665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45983.518288541665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45983.518288541665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45983.518288541665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45983.518288541665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45983.518288541665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45983.518288541665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45983.518288541665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45983.518288541665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45983.518288541665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45983.518288541665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45983.518288541665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45983.518288541665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45983.518288541665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45983.518288541665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45983.518288541665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45983.518288541665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45983.518288541665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45983.518288541665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45983.518288541665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45983.518288541665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45983.518288541665</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6"/>
  <sheetViews>
    <sheetView tabSelected="1" topLeftCell="C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91.686228356476931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57.329411226848606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34.857177430552838</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6.0034853009274229</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2.1449899305516738</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32664</v>
      </c>
      <c r="E7" s="109" t="s">
        <v>39102</v>
      </c>
      <c r="F7" s="128">
        <v>45982.768553240741</v>
      </c>
      <c r="G7" s="111">
        <f ca="1">IFERROR(NOW()-F7,"")</f>
        <v>0.74973530092393048</v>
      </c>
      <c r="H7" s="128">
        <v>45982.753275462965</v>
      </c>
      <c r="I7" s="109" t="str">
        <f>IFERROR(VLOOKUP(D7,DB!A:F,6,0),"")</f>
        <v>SCECO</v>
      </c>
      <c r="J7" s="109" t="str">
        <f>IFERROR(VLOOKUP(D7,DB!A:G,7,0),"")</f>
        <v>Good</v>
      </c>
      <c r="K7" s="109" t="s">
        <v>39122</v>
      </c>
      <c r="L7" s="109" t="str">
        <f>IFERROR(VLOOKUP(D7,DB!A:I,9,0),"")</f>
        <v>Latis</v>
      </c>
    </row>
    <row r="8" spans="1:13">
      <c r="A8" s="109" t="s">
        <v>39123</v>
      </c>
      <c r="B8" s="109" t="str">
        <f>IFERROR(VLOOKUP(D8,DB!A:K,11,0),"")</f>
        <v>R5</v>
      </c>
      <c r="C8" s="109">
        <v>1</v>
      </c>
      <c r="D8" s="109" t="s">
        <v>33244</v>
      </c>
      <c r="E8" s="109" t="s">
        <v>39021</v>
      </c>
      <c r="F8" s="128">
        <v>45983.461678240739</v>
      </c>
      <c r="G8" s="111">
        <f ca="1">IFERROR(NOW()-F8,"")</f>
        <v>5.6610300925967749E-2</v>
      </c>
      <c r="H8" s="128">
        <v>45983.455752314818</v>
      </c>
      <c r="I8" s="109" t="str">
        <f>IFERROR(VLOOKUP(D8,DB!A:F,6,0),"")</f>
        <v>SCECO</v>
      </c>
      <c r="J8" s="109" t="str">
        <f>IFERROR(VLOOKUP(D8,DB!A:G,7,0),"")</f>
        <v>Dead</v>
      </c>
      <c r="K8" s="109" t="s">
        <v>39124</v>
      </c>
      <c r="L8" s="109" t="str">
        <f>IFERROR(VLOOKUP(D8,DB!A:I,9,0),"")</f>
        <v>Latis</v>
      </c>
    </row>
    <row r="9" spans="1:13">
      <c r="A9" s="109"/>
      <c r="B9" s="109" t="str">
        <f>IFERROR(VLOOKUP(D9,DB!A:K,11,0),"")</f>
        <v/>
      </c>
      <c r="C9" s="109"/>
      <c r="D9"/>
      <c r="E9" s="109"/>
      <c r="F9" s="109"/>
      <c r="G9" s="111">
        <f ca="1">IFERROR(NOW()-F9,"")</f>
        <v>45983.518288541665</v>
      </c>
      <c r="H9" s="109"/>
      <c r="I9" s="109" t="str">
        <f>IFERROR(VLOOKUP(D9,DB!A:F,6,0),"")</f>
        <v/>
      </c>
      <c r="J9" s="109" t="str">
        <f>IFERROR(VLOOKUP(D9,DB!A:G,7,0),"")</f>
        <v/>
      </c>
      <c r="K9" s="109"/>
      <c r="L9" s="109" t="str">
        <f>IFERROR(VLOOKUP(D9,DB!A:I,9,0),"")</f>
        <v/>
      </c>
    </row>
    <row r="10" spans="1:13">
      <c r="A10" s="109"/>
      <c r="B10" s="109" t="str">
        <f>IFERROR(VLOOKUP(D10,DB!A:K,11,0),"")</f>
        <v>R4</v>
      </c>
      <c r="C10" s="109"/>
      <c r="D10" s="109" t="s">
        <v>5702</v>
      </c>
      <c r="E10" s="109"/>
      <c r="F10" s="109"/>
      <c r="G10" s="111">
        <f ca="1">IFERROR(NOW()-F10,"")</f>
        <v>45983.518288541665</v>
      </c>
      <c r="H10" s="109"/>
      <c r="I10" s="109" t="str">
        <f>IFERROR(VLOOKUP(D10,DB!A:F,6,0),"")</f>
        <v>Generator-DG</v>
      </c>
      <c r="J10" s="109" t="str">
        <f>IFERROR(VLOOKUP(D10,DB!A:G,7,0),"")</f>
        <v>Good</v>
      </c>
      <c r="K10" s="109"/>
      <c r="L10" s="109" t="str">
        <f>IFERROR(VLOOKUP(D10,DB!A:I,9,0),"")</f>
        <v>Zain</v>
      </c>
    </row>
    <row r="11" spans="1:13">
      <c r="A11" s="109"/>
      <c r="B11" s="109" t="str">
        <f>IFERROR(VLOOKUP(D11,DB!A:K,11,0),"")</f>
        <v/>
      </c>
      <c r="C11" s="109"/>
      <c r="D11" s="109"/>
      <c r="E11" s="109"/>
      <c r="F11" s="109"/>
      <c r="G11" s="111">
        <f ca="1">IFERROR(NOW()-F11,"")</f>
        <v>45983.518288541665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45983.518288541665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45983.518288541665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45983.518288541665</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45983.518288541665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45983.518288541665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45983.518288541665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45983.518288541665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45983.518288541665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45983.518288541665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45983.518288541665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45983.518288541665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45983.518288541665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45983.518288541665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45983.518288541665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45983.518288541665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45983.518288541665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45983.518288541665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45983.518288541665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45983.518288541665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45983.518288541665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45983.518288541665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45983.518288541665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45983.518288541665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45983.518288541665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45983.518288541665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45983.518288541665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45983.518288541665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45983.518288541665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45983.518288541665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45983.518288541665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45983.518288541665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45983.518288541665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45983.518288541665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45983.518288541665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45983.518288541665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45983.518288541665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45983.518288541665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45983.518288541665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45983.518288541665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45983.518288541665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45983.518288541665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45983.518288541665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45983.518288541665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45983.518288541665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45983.518288541665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45983.518288541665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45983.518288541665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45983.518288541665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45983.518288541665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45983.518288541665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45983.518288541665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45983.518288541665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45983.518288541665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45983.518288541665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45983.518288541665</v>
      </c>
      <c r="H66" s="109"/>
      <c r="I66" s="109" t="str">
        <f>IFERROR(VLOOKUP(D66,DB!A:F,6,0),"")</f>
        <v/>
      </c>
      <c r="J66" s="109" t="str">
        <f>IFERROR(VLOOKUP(D66,DB!A:G,7,0),"")</f>
        <v/>
      </c>
      <c r="K66" s="109"/>
      <c r="L66" s="109" t="str">
        <f>IFERROR(VLOOKUP(D66,DB!A:I,9,0),"")</f>
        <v/>
      </c>
    </row>
    <row r="67" spans="1:12">
      <c r="A67" s="131"/>
      <c r="B67" s="131" t="str">
        <f>IFERROR(VLOOKUP(D67,DB!A:K,11,0),"")</f>
        <v/>
      </c>
      <c r="C67" s="131"/>
      <c r="D67" s="131"/>
      <c r="E67" s="131"/>
      <c r="F67" s="132"/>
      <c r="G67" s="111">
        <f ca="1">IFERROR(NOW()-F67,"")</f>
        <v>45983.518288541665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45983.518288541665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45983.518288541665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45983.518288541665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45983.518288541665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45983.518288541665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45983.518288541665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45983.518288541665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45983.518288541665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45983.518288541665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45983.518288541665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45983.518288541665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45983.518288541665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45983.518288541665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45983.518288541665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45983.518288541665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45983.518288541665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45983.518288541665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45983.518288541665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45983.518288541665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45983.518288541665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45983.518288541665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45983.518288541665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45983.518288541665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45983.518288541665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45983.518288541665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45983.518288541665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45983.518288541665</v>
      </c>
      <c r="H94" s="132"/>
      <c r="I94" s="131" t="str">
        <f>IFERROR(VLOOKUP(D94,DB!A:F,6,0),"")</f>
        <v/>
      </c>
      <c r="J94" s="131" t="str">
        <f>IFERROR(VLOOKUP(D94,DB!A:G,7,0),"")</f>
        <v/>
      </c>
      <c r="K94" s="131"/>
      <c r="L94" s="131" t="str">
        <f>IFERROR(VLOOKUP(D94,DB!A:I,9,0),"")</f>
        <v/>
      </c>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39125</v>
      </c>
      <c r="B2" s="119" t="str">
        <f>IFERROR(VLOOKUP(D2,DB!A:K,11,0),"")</f>
        <v>R6</v>
      </c>
      <c r="C2" s="120">
        <v>1</v>
      </c>
      <c r="D2" s="119" t="s">
        <v>31093</v>
      </c>
      <c r="E2" s="109" t="s">
        <v>39021</v>
      </c>
      <c r="F2" s="150">
        <v>45983.404386574075</v>
      </c>
      <c r="G2" s="104">
        <f t="shared" ref="G2:G19" ca="1" si="0">IFERROR(NOW()-F2,"-")</f>
        <v>0.1139019675902091</v>
      </c>
      <c r="H2" s="150">
        <v>45983.398530092592</v>
      </c>
      <c r="I2" s="119" t="str">
        <f>IFERROR(VLOOKUP(D2,DB!A:F,6,0),"")</f>
        <v>SCECO</v>
      </c>
      <c r="J2" s="119" t="str">
        <f>IFERROR(VLOOKUP(D2,DB!A:G,7,0),"")</f>
        <v>Vandalized</v>
      </c>
      <c r="K2" s="122" t="s">
        <v>39126</v>
      </c>
      <c r="L2" s="123" t="str">
        <f>IFERROR(VLOOKUP(D2,DB!A:I,9,0),"")</f>
        <v>Latis</v>
      </c>
    </row>
    <row r="3" spans="1:16382" ht="31.5" customHeight="1">
      <c r="A3" s="149" t="s">
        <v>39127</v>
      </c>
      <c r="B3" s="119" t="str">
        <f>IFERROR(VLOOKUP(D3,DB!A:K,11,0),"")</f>
        <v>R6</v>
      </c>
      <c r="C3" s="120">
        <v>6</v>
      </c>
      <c r="D3" s="151" t="s">
        <v>30925</v>
      </c>
      <c r="E3" s="109" t="s">
        <v>39102</v>
      </c>
      <c r="F3" s="150">
        <v>45983.467349537037</v>
      </c>
      <c r="G3" s="104">
        <f ca="1">IFERROR(NOW()-F3,"-")</f>
        <v>5.0939004628162365E-2</v>
      </c>
      <c r="H3" s="150">
        <v>45979.197662037041</v>
      </c>
      <c r="I3" s="119" t="str">
        <f>IFERROR(VLOOKUP(D3,DB!A:F,6,0),"")</f>
        <v>SCECO</v>
      </c>
      <c r="J3" s="119" t="str">
        <f>IFERROR(VLOOKUP(D3,DB!A:G,7,0),"")</f>
        <v>Dead</v>
      </c>
      <c r="K3" s="122" t="s">
        <v>39128</v>
      </c>
      <c r="L3" s="123" t="str">
        <f>IFERROR(VLOOKUP(D3,DB!A:I,9,0),"")</f>
        <v>Latis</v>
      </c>
    </row>
    <row r="4" spans="1:16382" ht="31.5" customHeight="1">
      <c r="A4" s="149" t="s">
        <v>39129</v>
      </c>
      <c r="B4" s="119" t="str">
        <f>IFERROR(VLOOKUP(D4,DB!A:K,11,0),"")</f>
        <v>R6</v>
      </c>
      <c r="C4" s="120">
        <v>1</v>
      </c>
      <c r="D4" s="119" t="s">
        <v>30806</v>
      </c>
      <c r="E4" s="109" t="s">
        <v>39021</v>
      </c>
      <c r="F4" s="150">
        <v>45983.442233796297</v>
      </c>
      <c r="G4" s="104">
        <f ca="1">IFERROR(NOW()-F4,"-")</f>
        <v>7.605474536831025E-2</v>
      </c>
      <c r="H4" s="150">
        <v>45983.436655092592</v>
      </c>
      <c r="I4" s="119" t="str">
        <f>IFERROR(VLOOKUP(D4,DB!A:F,6,0),"")</f>
        <v>SCECO</v>
      </c>
      <c r="J4" s="119" t="str">
        <f>IFERROR(VLOOKUP(D4,DB!A:G,7,0),"")</f>
        <v>Vandalized</v>
      </c>
      <c r="K4" s="122" t="s">
        <v>39130</v>
      </c>
      <c r="L4" s="123" t="str">
        <f>IFERROR(VLOOKUP(D4,DB!A:I,9,0),"")</f>
        <v>Latis</v>
      </c>
    </row>
    <row r="5" spans="1:16382" ht="31.5" customHeight="1">
      <c r="A5" s="118"/>
      <c r="B5" s="119" t="str">
        <f>IFERROR(VLOOKUP(D5,DB!A:K,11,0),"")</f>
        <v/>
      </c>
      <c r="C5" s="120"/>
      <c r="D5" s="119"/>
      <c r="E5" s="109"/>
      <c r="F5" s="121"/>
      <c r="G5" s="104">
        <f ca="1">IFERROR(NOW()-F5,"-")</f>
        <v>45983.518288541665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45983.518288541665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45983.518288541665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45983.518288541665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45983.518288541665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45983.518288541665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45983.518288541665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45983.518288541665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45983.518288541665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45983.518288541665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45983.518288541665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45983.518288541665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45983.518288541665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45983.518288541665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45983.518288541665</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2025-11-22T09:26:20Z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